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'117_2'!$A$2:$G$135</definedName>
    <definedName name="_xlnm.Print_Area" localSheetId="1">'117_2'!$A$1:$G$135</definedName>
  </definedNames>
  <calcPr fullCalcOnLoad="1"/>
</workbook>
</file>

<file path=xl/sharedStrings.xml><?xml version="1.0" encoding="utf-8"?>
<sst xmlns="http://schemas.openxmlformats.org/spreadsheetml/2006/main" count="576" uniqueCount="385">
  <si>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</si>
  <si>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</si>
  <si>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</si>
  <si>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</si>
  <si>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</si>
  <si>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</si>
  <si>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</si>
  <si>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</si>
  <si>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</si>
  <si>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</si>
  <si>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</si>
  <si>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</si>
  <si>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</si>
  <si>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</si>
  <si>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</si>
  <si>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</si>
  <si>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</si>
  <si>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</si>
  <si>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</si>
  <si>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</si>
  <si>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</si>
  <si>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</si>
  <si>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</si>
  <si>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</si>
  <si>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</si>
  <si>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</si>
  <si>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</si>
  <si>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</si>
  <si>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</si>
  <si>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</si>
  <si>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</si>
  <si>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</si>
  <si>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</si>
  <si>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</si>
  <si>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</si>
  <si>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</si>
  <si>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</si>
  <si>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</si>
  <si>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</si>
  <si>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</si>
  <si>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</si>
  <si>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</si>
  <si>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</si>
  <si>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</si>
  <si>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</si>
  <si>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</si>
  <si>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</si>
  <si>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</si>
  <si>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</si>
  <si>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</si>
  <si>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</si>
  <si>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</si>
  <si>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</si>
  <si>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</si>
  <si>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</si>
  <si>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</si>
  <si>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</si>
  <si>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</si>
  <si>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</si>
  <si>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</si>
  <si>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</si>
  <si>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</si>
  <si>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</si>
  <si>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</si>
  <si>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</si>
  <si>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</si>
  <si>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</si>
  <si>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</si>
  <si>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</si>
  <si>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</si>
  <si>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</si>
  <si>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</si>
  <si>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</si>
  <si>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</si>
  <si>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</si>
  <si>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</si>
  <si>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</si>
  <si>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</si>
  <si>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</si>
  <si>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</si>
  <si>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</si>
  <si>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</si>
  <si>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</si>
  <si>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</si>
  <si>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</si>
  <si>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</si>
  <si>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</si>
  <si>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</si>
  <si>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</si>
  <si>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</si>
  <si>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</si>
  <si>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</si>
  <si>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</si>
  <si>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</si>
  <si>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</si>
  <si>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</si>
  <si>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</si>
  <si>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</si>
  <si>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</si>
  <si>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</si>
  <si>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</si>
  <si>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</si>
  <si>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</si>
  <si>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</si>
  <si>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</si>
  <si>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</si>
  <si>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</si>
  <si>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</si>
  <si>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</si>
  <si>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</si>
  <si>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</si>
  <si>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</si>
  <si>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</si>
  <si>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</si>
  <si>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</si>
  <si>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</si>
  <si>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</si>
  <si>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</si>
  <si>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</si>
  <si>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</si>
  <si>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</si>
  <si>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</si>
  <si>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</si>
  <si>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</si>
  <si>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</si>
  <si>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</si>
  <si>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</si>
  <si>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</si>
  <si>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</si>
  <si>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</si>
  <si>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</si>
  <si>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</si>
  <si>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</si>
  <si>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</si>
  <si>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</si>
  <si>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</si>
  <si>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</si>
  <si>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</si>
  <si>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</si>
  <si>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</si>
  <si>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</si>
  <si>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</si>
  <si>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</si>
  <si>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</si>
  <si>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</si>
  <si>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</si>
  <si>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</si>
  <si>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</si>
  <si>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</si>
  <si>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</si>
  <si>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</si>
  <si>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</si>
  <si>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</si>
  <si>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</si>
  <si>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</si>
  <si>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</si>
  <si>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</si>
  <si>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</si>
  <si>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</si>
  <si>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</si>
  <si>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</si>
  <si>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</si>
  <si>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</si>
  <si>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</si>
  <si>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</si>
  <si>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</si>
  <si>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</si>
  <si>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</si>
  <si>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</si>
  <si>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</si>
  <si>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</si>
  <si>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</si>
  <si>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</si>
  <si>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</si>
  <si>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</si>
  <si>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</si>
  <si>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</si>
  <si>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</si>
  <si>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</si>
  <si>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</si>
  <si>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</si>
  <si>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</si>
  <si>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</si>
  <si>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</si>
  <si>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</si>
  <si>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</si>
  <si>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</si>
  <si>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</si>
  <si>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</si>
  <si>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</si>
  <si>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</si>
  <si>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</si>
  <si>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</si>
  <si>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</si>
  <si>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</si>
  <si>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</si>
  <si>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</si>
  <si>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</si>
  <si>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</si>
  <si>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</si>
  <si>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</si>
  <si>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</si>
  <si>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</si>
  <si>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</si>
  <si>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</si>
  <si>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</si>
  <si>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</si>
  <si>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</si>
  <si>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</si>
  <si>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</si>
  <si>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</si>
  <si>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</si>
  <si>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</si>
  <si>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</si>
  <si>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</si>
  <si>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</si>
  <si>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</si>
  <si>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</si>
  <si>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</si>
  <si>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</si>
  <si>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</si>
  <si>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</si>
  <si>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</si>
  <si>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</si>
  <si>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</si>
  <si>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</si>
  <si>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</si>
  <si>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</si>
  <si>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</si>
  <si>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</si>
  <si>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</si>
  <si>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</si>
  <si>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</si>
  <si>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</si>
  <si>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</si>
  <si>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</si>
  <si>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</si>
  <si>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</si>
  <si>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</si>
  <si>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</si>
  <si>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</si>
  <si>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</si>
  <si>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</si>
  <si>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</si>
  <si>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</si>
  <si>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</si>
  <si>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</si>
  <si>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</si>
  <si>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</si>
  <si>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</si>
  <si>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</si>
  <si>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</si>
  <si>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</si>
  <si>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</si>
  <si>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</si>
  <si>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</si>
  <si>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</si>
  <si>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</si>
  <si>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</si>
  <si>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</si>
  <si>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</si>
  <si>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</si>
  <si>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</si>
  <si>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</si>
  <si>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</si>
  <si>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</si>
  <si>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</si>
  <si>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</si>
  <si>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</si>
  <si>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</si>
  <si>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</si>
  <si>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</si>
  <si>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</si>
  <si>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</si>
  <si>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</si>
  <si>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</si>
  <si>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</si>
  <si>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</si>
  <si>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</si>
  <si>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</si>
  <si>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</si>
  <si>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</si>
  <si>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</si>
  <si>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</si>
  <si>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</si>
  <si>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</si>
  <si>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</si>
  <si>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</si>
  <si>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</si>
  <si>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</si>
  <si>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</si>
  <si>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</si>
  <si>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</si>
  <si>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</si>
  <si>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</si>
  <si>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</si>
  <si>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</si>
  <si>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</si>
  <si>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</si>
  <si>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</si>
  <si>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</si>
  <si>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</si>
  <si>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</si>
  <si>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</si>
  <si>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</si>
  <si>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</si>
  <si>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</si>
  <si>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</si>
  <si>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</si>
  <si>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</si>
  <si>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</si>
  <si>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</si>
  <si>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</si>
  <si>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</si>
  <si>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</si>
  <si>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</si>
  <si>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</si>
  <si>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</si>
  <si>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</si>
  <si>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</si>
  <si>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</si>
  <si>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</si>
  <si>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</si>
  <si>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</si>
  <si>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</si>
  <si>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</si>
  <si>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</si>
  <si>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</si>
  <si>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</si>
  <si>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</si>
  <si>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</si>
  <si>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</si>
  <si>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</si>
  <si>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</si>
  <si>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</si>
  <si>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</si>
  <si>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</si>
  <si>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</si>
  <si>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</si>
  <si>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>000  2  02  45160  10  0000  150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</si>
  <si>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</si>
  <si>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</si>
  <si>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</si>
  <si>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</si>
  <si>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</si>
  <si>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</si>
  <si>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</si>
  <si>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</si>
  <si>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</si>
  <si>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</si>
  <si>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</si>
  <si>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</si>
  <si>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</si>
  <si>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</si>
  <si>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</si>
  <si>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</si>
  <si>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</si>
  <si>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</si>
  <si>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</si>
  <si>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</si>
  <si>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</si>
  <si>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</si>
  <si>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</si>
  <si>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</si>
  <si>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</si>
  <si>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</si>
  <si>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</si>
  <si>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</si>
  <si>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</si>
  <si>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</si>
  <si>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</si>
  <si>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</si>
  <si>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</si>
  <si>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</si>
  <si>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</si>
  <si>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</si>
  <si>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</si>
  <si>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</si>
  <si>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</si>
  <si>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</si>
  <si>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</si>
  <si>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</si>
  <si>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r>
      <t xml:space="preserve">                 </t>
    </r>
    <r>
      <rPr>
        <u val="single"/>
        <sz val="12"/>
        <rFont val="Times New Roman"/>
        <family val="1"/>
      </rPr>
      <t>на 1 мая 2023 г</t>
    </r>
    <r>
      <rPr>
        <sz val="12"/>
        <rFont val="Times New Roman"/>
        <family val="1"/>
      </rPr>
      <t>.</t>
    </r>
  </si>
  <si>
    <t>01.05.2023</t>
  </si>
  <si>
    <t xml:space="preserve">                                                 остаток на 01.05.2023г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</si>
</sst>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 vertical="justify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104</xdr:row>
      <xdr:rowOff>28575</xdr:rowOff>
    </xdr:from>
    <xdr:to>
      <xdr:col>0</xdr:col>
      <xdr:colOff>1628775</xdr:colOff>
      <xdr:row>121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95600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105</xdr:row>
      <xdr:rowOff>219075</xdr:rowOff>
    </xdr:from>
    <xdr:to>
      <xdr:col>0</xdr:col>
      <xdr:colOff>1666875</xdr:colOff>
      <xdr:row>107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944177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131</xdr:row>
      <xdr:rowOff>219075</xdr:rowOff>
    </xdr:from>
    <xdr:to>
      <xdr:col>0</xdr:col>
      <xdr:colOff>1666875</xdr:colOff>
      <xdr:row>133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091940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10">
      <selection activeCell="E63" sqref="E63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196" t="s">
        <v>124</v>
      </c>
      <c r="D1" s="196"/>
      <c r="E1" s="196"/>
      <c r="F1" s="196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198" t="s">
        <v>36</v>
      </c>
      <c r="B3" s="198"/>
      <c r="C3" s="198"/>
      <c r="D3" s="198"/>
      <c r="E3" s="198"/>
      <c r="F3" s="50" t="s">
        <v>2</v>
      </c>
    </row>
    <row r="4" spans="1:6" ht="15.75">
      <c r="A4" s="46"/>
      <c r="B4" s="199" t="s">
        <v>382</v>
      </c>
      <c r="C4" s="199"/>
      <c r="D4" s="202" t="s">
        <v>105</v>
      </c>
      <c r="E4" s="203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383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07" t="s">
        <v>290</v>
      </c>
      <c r="B7" s="207"/>
      <c r="C7" s="207"/>
      <c r="D7" s="207"/>
      <c r="E7" s="45" t="s">
        <v>121</v>
      </c>
      <c r="F7" s="54">
        <v>343</v>
      </c>
    </row>
    <row r="8" spans="1:6" ht="1.5" customHeight="1" hidden="1">
      <c r="A8" s="200" t="s">
        <v>158</v>
      </c>
      <c r="B8" s="201"/>
      <c r="C8" s="201"/>
      <c r="D8" s="201"/>
      <c r="E8" s="45"/>
      <c r="F8" s="205">
        <v>90635445101</v>
      </c>
    </row>
    <row r="9" spans="1:6" ht="18" customHeight="1">
      <c r="A9" s="46"/>
      <c r="B9" s="204"/>
      <c r="C9" s="204"/>
      <c r="D9" s="46"/>
      <c r="E9" s="45" t="s">
        <v>106</v>
      </c>
      <c r="F9" s="206"/>
    </row>
    <row r="10" spans="1:6" ht="18.75" customHeight="1">
      <c r="A10" s="46" t="s">
        <v>157</v>
      </c>
      <c r="B10" s="45"/>
      <c r="C10" s="45" t="s">
        <v>370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197" t="s">
        <v>345</v>
      </c>
      <c r="B12" s="197"/>
      <c r="C12" s="197"/>
      <c r="D12" s="197"/>
      <c r="E12" s="197"/>
      <c r="F12" s="197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4900000</v>
      </c>
      <c r="E15" s="64">
        <f>E16+E57</f>
        <v>1683325.7</v>
      </c>
      <c r="F15" s="64">
        <f aca="true" t="shared" si="0" ref="F15:F21">D15-E15</f>
        <v>3216674.3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731425.7</v>
      </c>
      <c r="F16" s="64">
        <f t="shared" si="0"/>
        <v>1586174.3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16352.75</v>
      </c>
      <c r="F17" s="139">
        <f t="shared" si="0"/>
        <v>83647.25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16352.75</v>
      </c>
      <c r="F18" s="62">
        <f t="shared" si="0"/>
        <v>83647.25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2871.63</v>
      </c>
      <c r="F19" s="62">
        <f t="shared" si="0"/>
        <v>97128.37</v>
      </c>
    </row>
    <row r="20" spans="1:6" s="2" customFormat="1" ht="52.5" customHeight="1">
      <c r="A20" s="57" t="s">
        <v>118</v>
      </c>
      <c r="B20" s="58" t="s">
        <v>1</v>
      </c>
      <c r="C20" s="59" t="s">
        <v>346</v>
      </c>
      <c r="D20" s="63"/>
      <c r="E20" s="64">
        <v>13151.89</v>
      </c>
      <c r="F20" s="62">
        <f t="shared" si="0"/>
        <v>-13151.89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329.23</v>
      </c>
      <c r="F21" s="62">
        <f t="shared" si="0"/>
        <v>-329.23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294757.27</v>
      </c>
      <c r="F22" s="62">
        <f aca="true" t="shared" si="1" ref="F22:F28">D22-E22</f>
        <v>1005242.73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51946.03</v>
      </c>
      <c r="F23" s="62">
        <f t="shared" si="1"/>
        <v>448053.97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51946.03</v>
      </c>
      <c r="F24" s="62">
        <f t="shared" si="1"/>
        <v>448053.97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0</v>
      </c>
      <c r="E25" s="64">
        <v>71686.78</v>
      </c>
      <c r="F25" s="62">
        <f>D25-E25</f>
        <v>-71686.78</v>
      </c>
    </row>
    <row r="26" spans="1:6" s="2" customFormat="1" ht="27" customHeight="1">
      <c r="A26" s="57" t="s">
        <v>159</v>
      </c>
      <c r="B26" s="193" t="s">
        <v>1</v>
      </c>
      <c r="C26" s="65" t="s">
        <v>381</v>
      </c>
      <c r="D26" s="194"/>
      <c r="E26" s="64">
        <v>-19740.75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242811.24</v>
      </c>
      <c r="F27" s="120">
        <f t="shared" si="1"/>
        <v>557188.76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242811.24</v>
      </c>
      <c r="F28" s="120">
        <f t="shared" si="1"/>
        <v>557188.76</v>
      </c>
    </row>
    <row r="29" spans="1:6" s="2" customFormat="1" ht="39" customHeight="1">
      <c r="A29" s="109" t="s">
        <v>164</v>
      </c>
      <c r="B29" s="145" t="s">
        <v>1</v>
      </c>
      <c r="C29" s="146" t="s">
        <v>380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420315.68</v>
      </c>
      <c r="F30" s="139">
        <f aca="true" t="shared" si="2" ref="F30:F37">D30-E30</f>
        <v>497284.32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270180.12</v>
      </c>
      <c r="F31" s="62">
        <f t="shared" si="2"/>
        <v>-70180.12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270180.12</v>
      </c>
      <c r="F32" s="62">
        <f t="shared" si="2"/>
        <v>-70180.12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150135.56</v>
      </c>
      <c r="F33" s="62">
        <f t="shared" si="2"/>
        <v>567464.44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127803</v>
      </c>
      <c r="F34" s="62">
        <f t="shared" si="2"/>
        <v>272197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127803</v>
      </c>
      <c r="F35" s="62">
        <f t="shared" si="2"/>
        <v>272197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22332.56</v>
      </c>
      <c r="F36" s="62">
        <f t="shared" si="2"/>
        <v>295267.44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22332.56</v>
      </c>
      <c r="F37" s="62">
        <f t="shared" si="2"/>
        <v>295267.44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2582400</v>
      </c>
      <c r="E57" s="64">
        <f>E58</f>
        <v>951900</v>
      </c>
      <c r="F57" s="62">
        <f t="shared" si="4"/>
        <v>1630500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</f>
        <v>2582400</v>
      </c>
      <c r="E58" s="64">
        <f>E59+E62+E70</f>
        <v>951900</v>
      </c>
      <c r="F58" s="62">
        <f t="shared" si="3"/>
        <v>2582400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805500</v>
      </c>
      <c r="F59" s="62">
        <f aca="true" t="shared" si="5" ref="F59:F64">D59-E59</f>
        <v>1484100</v>
      </c>
    </row>
    <row r="60" spans="1:6" s="2" customFormat="1" ht="24.75" customHeight="1">
      <c r="A60" s="57" t="s">
        <v>23</v>
      </c>
      <c r="B60" s="58" t="s">
        <v>1</v>
      </c>
      <c r="C60" s="59" t="s">
        <v>350</v>
      </c>
      <c r="D60" s="63">
        <f>D61</f>
        <v>2289600</v>
      </c>
      <c r="E60" s="64">
        <f>E61</f>
        <v>805500</v>
      </c>
      <c r="F60" s="62">
        <f t="shared" si="5"/>
        <v>1484100</v>
      </c>
    </row>
    <row r="61" spans="1:6" s="2" customFormat="1" ht="33.75" customHeight="1">
      <c r="A61" s="57" t="s">
        <v>116</v>
      </c>
      <c r="B61" s="58" t="s">
        <v>1</v>
      </c>
      <c r="C61" s="59" t="s">
        <v>351</v>
      </c>
      <c r="D61" s="63">
        <v>2289600</v>
      </c>
      <c r="E61" s="64">
        <v>805500</v>
      </c>
      <c r="F61" s="62">
        <f t="shared" si="5"/>
        <v>1484100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f>E63</f>
        <v>146400</v>
      </c>
      <c r="F62" s="62">
        <f t="shared" si="5"/>
        <v>146400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146400</v>
      </c>
      <c r="F63" s="62">
        <f t="shared" si="5"/>
        <v>146400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146400</v>
      </c>
      <c r="F64" s="62">
        <f t="shared" si="5"/>
        <v>146400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339</v>
      </c>
      <c r="D70" s="177">
        <v>0</v>
      </c>
      <c r="E70" s="177">
        <v>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SheetLayoutView="100" zoomScalePageLayoutView="0" workbookViewId="0" topLeftCell="A1">
      <selection activeCell="F130" sqref="F130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09" t="s">
        <v>52</v>
      </c>
      <c r="G1" s="209"/>
    </row>
    <row r="2" spans="1:7" ht="21" customHeight="1">
      <c r="A2" s="208" t="s">
        <v>28</v>
      </c>
      <c r="B2" s="208"/>
      <c r="C2" s="208"/>
      <c r="D2" s="208"/>
      <c r="E2" s="208"/>
      <c r="F2" s="208"/>
      <c r="G2" s="208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4900000</v>
      </c>
      <c r="F5" s="187">
        <f>F7</f>
        <v>1466455.1400000001</v>
      </c>
      <c r="G5" s="151">
        <f aca="true" t="shared" si="0" ref="G5:G18">E5-F5</f>
        <v>3433544.86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E8+E47+E92+E122+E131</f>
        <v>4900000</v>
      </c>
      <c r="F7" s="187">
        <f>F8+F47+F92+F122+F131</f>
        <v>1466455.1400000001</v>
      </c>
      <c r="G7" s="151">
        <f>E7-F7</f>
        <v>3433544.86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E9+E42</f>
        <v>2654000</v>
      </c>
      <c r="F8" s="187">
        <f>F9</f>
        <v>810142.52</v>
      </c>
      <c r="G8" s="151">
        <f>E8-F8</f>
        <v>1843857.48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2534000</v>
      </c>
      <c r="F9" s="150">
        <f>F10+F40</f>
        <v>810142.52</v>
      </c>
      <c r="G9" s="151">
        <f t="shared" si="0"/>
        <v>1723857.48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F11+F14+F39</f>
        <v>810142.52</v>
      </c>
      <c r="G10" s="64">
        <f t="shared" si="0"/>
        <v>-15142.520000000019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233977.2</v>
      </c>
      <c r="G11" s="64">
        <f t="shared" si="0"/>
        <v>561022.8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194733.2</v>
      </c>
      <c r="G12" s="64">
        <f t="shared" si="0"/>
        <v>415266.8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39244</v>
      </c>
      <c r="G13" s="64">
        <f>E13-F13</f>
        <v>145756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1739000</v>
      </c>
      <c r="F14" s="114">
        <f>F15+F18</f>
        <v>576165.3200000001</v>
      </c>
      <c r="G14" s="64">
        <f t="shared" si="0"/>
        <v>1162834.68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360134.13</v>
      </c>
      <c r="G15" s="64">
        <f t="shared" si="0"/>
        <v>704865.87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294496.13</v>
      </c>
      <c r="G16" s="64">
        <f t="shared" si="0"/>
        <v>520503.87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65638</v>
      </c>
      <c r="G17" s="64">
        <f t="shared" si="0"/>
        <v>184362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E19+E40</f>
        <v>674000</v>
      </c>
      <c r="F18" s="64">
        <f>F19+F39</f>
        <v>216031.19</v>
      </c>
      <c r="G18" s="64">
        <f t="shared" si="0"/>
        <v>457968.81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669000</v>
      </c>
      <c r="F19" s="64">
        <f>F20</f>
        <v>216031.19</v>
      </c>
      <c r="G19" s="64">
        <f aca="true" t="shared" si="1" ref="G19:G33">E19-F19</f>
        <v>452968.81</v>
      </c>
      <c r="H19" s="13"/>
    </row>
    <row r="20" spans="1:8" s="12" customFormat="1" ht="33.75" customHeight="1">
      <c r="A20" s="115" t="s">
        <v>344</v>
      </c>
      <c r="B20" s="113">
        <v>200</v>
      </c>
      <c r="C20" s="119" t="s">
        <v>255</v>
      </c>
      <c r="D20" s="119"/>
      <c r="E20" s="114">
        <f>E21+E35</f>
        <v>669000</v>
      </c>
      <c r="F20" s="64">
        <f>F21+F35</f>
        <v>216031.19</v>
      </c>
      <c r="G20" s="64">
        <f t="shared" si="1"/>
        <v>452968.81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E22+E25+E26+E29+E33+E34</f>
        <v>539000</v>
      </c>
      <c r="F21" s="111">
        <f>F22+F25+F26+F29+F34</f>
        <v>168757.7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46158.7</v>
      </c>
      <c r="G22" s="64">
        <f t="shared" si="1"/>
        <v>72841.3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0</v>
      </c>
      <c r="G23" s="64">
        <f t="shared" si="1"/>
        <v>19000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46158.7</v>
      </c>
      <c r="G24" s="64">
        <f t="shared" si="1"/>
        <v>53841.3</v>
      </c>
      <c r="H24" s="13"/>
    </row>
    <row r="25" spans="1:8" s="12" customFormat="1" ht="19.5" customHeight="1">
      <c r="A25" s="124" t="s">
        <v>371</v>
      </c>
      <c r="B25" s="113">
        <v>200</v>
      </c>
      <c r="C25" s="119" t="s">
        <v>256</v>
      </c>
      <c r="D25" s="119" t="s">
        <v>372</v>
      </c>
      <c r="E25" s="114">
        <v>120000</v>
      </c>
      <c r="F25" s="64">
        <v>60000</v>
      </c>
      <c r="G25" s="64">
        <f>E25-F25</f>
        <v>60000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</f>
        <v>30000</v>
      </c>
      <c r="F26" s="151">
        <f>F27+F28</f>
        <v>1500</v>
      </c>
      <c r="G26" s="151"/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25000</v>
      </c>
      <c r="F27" s="64">
        <v>0</v>
      </c>
      <c r="G27" s="64">
        <f>E27-F27</f>
        <v>25000</v>
      </c>
      <c r="H27" s="13"/>
    </row>
    <row r="28" spans="1:8" s="12" customFormat="1" ht="33.75" customHeight="1">
      <c r="A28" s="123" t="s">
        <v>320</v>
      </c>
      <c r="B28" s="118" t="s">
        <v>277</v>
      </c>
      <c r="C28" s="119" t="s">
        <v>256</v>
      </c>
      <c r="D28" s="119" t="s">
        <v>319</v>
      </c>
      <c r="E28" s="111">
        <v>5000</v>
      </c>
      <c r="F28" s="111">
        <v>1500</v>
      </c>
      <c r="G28" s="64">
        <f t="shared" si="1"/>
        <v>3500</v>
      </c>
      <c r="H28" s="13"/>
    </row>
    <row r="29" spans="1:8" s="12" customFormat="1" ht="33.75" customHeight="1">
      <c r="A29" s="124" t="s">
        <v>180</v>
      </c>
      <c r="B29" s="113">
        <v>200</v>
      </c>
      <c r="C29" s="119" t="s">
        <v>256</v>
      </c>
      <c r="D29" s="119" t="s">
        <v>196</v>
      </c>
      <c r="E29" s="114">
        <f>E30+E31+E32</f>
        <v>170000</v>
      </c>
      <c r="F29" s="64">
        <f>F30+F31+F32</f>
        <v>44100</v>
      </c>
      <c r="G29" s="64">
        <f t="shared" si="1"/>
        <v>125900</v>
      </c>
      <c r="H29" s="13"/>
    </row>
    <row r="30" spans="1:8" s="12" customFormat="1" ht="33.75" customHeight="1">
      <c r="A30" s="123" t="s">
        <v>321</v>
      </c>
      <c r="B30" s="118" t="s">
        <v>277</v>
      </c>
      <c r="C30" s="119" t="s">
        <v>256</v>
      </c>
      <c r="D30" s="119" t="s">
        <v>241</v>
      </c>
      <c r="E30" s="111">
        <v>20000</v>
      </c>
      <c r="F30" s="111"/>
      <c r="G30" s="64">
        <f t="shared" si="1"/>
        <v>20000</v>
      </c>
      <c r="H30" s="13"/>
    </row>
    <row r="31" spans="1:8" s="12" customFormat="1" ht="33.75" customHeight="1">
      <c r="A31" s="124" t="s">
        <v>340</v>
      </c>
      <c r="B31" s="125">
        <v>200</v>
      </c>
      <c r="C31" s="119" t="s">
        <v>256</v>
      </c>
      <c r="D31" s="119" t="s">
        <v>197</v>
      </c>
      <c r="E31" s="114">
        <v>10000</v>
      </c>
      <c r="F31" s="64"/>
      <c r="G31" s="64">
        <f t="shared" si="1"/>
        <v>10000</v>
      </c>
      <c r="H31" s="13"/>
    </row>
    <row r="32" spans="1:8" s="12" customFormat="1" ht="33.75" customHeight="1">
      <c r="A32" s="124" t="s">
        <v>327</v>
      </c>
      <c r="B32" s="125">
        <v>200</v>
      </c>
      <c r="C32" s="119" t="s">
        <v>256</v>
      </c>
      <c r="D32" s="119" t="s">
        <v>324</v>
      </c>
      <c r="E32" s="114">
        <v>140000</v>
      </c>
      <c r="F32" s="64">
        <v>44100</v>
      </c>
      <c r="G32" s="64">
        <f t="shared" si="1"/>
        <v>95900</v>
      </c>
      <c r="H32" s="13"/>
    </row>
    <row r="33" spans="1:8" s="12" customFormat="1" ht="33.75" customHeight="1">
      <c r="A33" s="123" t="s">
        <v>323</v>
      </c>
      <c r="B33" s="118" t="s">
        <v>277</v>
      </c>
      <c r="C33" s="119" t="s">
        <v>256</v>
      </c>
      <c r="D33" s="119" t="s">
        <v>322</v>
      </c>
      <c r="E33" s="111">
        <v>50000</v>
      </c>
      <c r="F33" s="111"/>
      <c r="G33" s="64">
        <f t="shared" si="1"/>
        <v>50000</v>
      </c>
      <c r="H33" s="13"/>
    </row>
    <row r="34" spans="1:8" ht="30.75" customHeight="1">
      <c r="A34" s="115" t="s">
        <v>352</v>
      </c>
      <c r="B34" s="125">
        <v>200</v>
      </c>
      <c r="C34" s="119" t="s">
        <v>256</v>
      </c>
      <c r="D34" s="119" t="s">
        <v>347</v>
      </c>
      <c r="E34" s="114">
        <v>50000</v>
      </c>
      <c r="F34" s="64">
        <v>16999</v>
      </c>
      <c r="G34" s="64">
        <f>E34-F34</f>
        <v>33001</v>
      </c>
      <c r="H34" s="10"/>
    </row>
    <row r="35" spans="1:8" ht="30.75" customHeight="1">
      <c r="A35" s="152" t="s">
        <v>358</v>
      </c>
      <c r="B35" s="125">
        <v>200</v>
      </c>
      <c r="C35" s="119" t="s">
        <v>355</v>
      </c>
      <c r="D35" s="119"/>
      <c r="E35" s="114">
        <f>E36</f>
        <v>130000</v>
      </c>
      <c r="F35" s="64">
        <f>F36</f>
        <v>47273.49</v>
      </c>
      <c r="G35" s="64">
        <f aca="true" t="shared" si="2" ref="G35:G46">E35-F35</f>
        <v>82726.51000000001</v>
      </c>
      <c r="H35" s="10"/>
    </row>
    <row r="36" spans="1:8" ht="30.75" customHeight="1">
      <c r="A36" s="124" t="s">
        <v>187</v>
      </c>
      <c r="B36" s="113">
        <v>200</v>
      </c>
      <c r="C36" s="119" t="s">
        <v>355</v>
      </c>
      <c r="D36" s="119" t="s">
        <v>203</v>
      </c>
      <c r="E36" s="114">
        <f>E37+E38</f>
        <v>130000</v>
      </c>
      <c r="F36" s="64">
        <f>F37+F38</f>
        <v>47273.49</v>
      </c>
      <c r="G36" s="64">
        <f t="shared" si="2"/>
        <v>82726.51000000001</v>
      </c>
      <c r="H36" s="10"/>
    </row>
    <row r="37" spans="1:8" ht="30.75" customHeight="1">
      <c r="A37" s="124" t="s">
        <v>204</v>
      </c>
      <c r="B37" s="113">
        <v>200</v>
      </c>
      <c r="C37" s="119" t="s">
        <v>356</v>
      </c>
      <c r="D37" s="119" t="s">
        <v>201</v>
      </c>
      <c r="E37" s="114">
        <v>19000</v>
      </c>
      <c r="F37" s="64"/>
      <c r="G37" s="64">
        <f t="shared" si="2"/>
        <v>19000</v>
      </c>
      <c r="H37" s="10"/>
    </row>
    <row r="38" spans="1:8" ht="30.75" customHeight="1">
      <c r="A38" s="124" t="s">
        <v>239</v>
      </c>
      <c r="B38" s="113">
        <v>200</v>
      </c>
      <c r="C38" s="119" t="s">
        <v>356</v>
      </c>
      <c r="D38" s="119" t="s">
        <v>240</v>
      </c>
      <c r="E38" s="114">
        <v>111000</v>
      </c>
      <c r="F38" s="64">
        <v>47273.49</v>
      </c>
      <c r="G38" s="64">
        <f t="shared" si="2"/>
        <v>63726.51</v>
      </c>
      <c r="H38" s="10"/>
    </row>
    <row r="39" spans="1:8" ht="33.75" customHeight="1">
      <c r="A39" s="163" t="s">
        <v>326</v>
      </c>
      <c r="B39" s="125">
        <v>200</v>
      </c>
      <c r="C39" s="119" t="s">
        <v>330</v>
      </c>
      <c r="D39" s="119"/>
      <c r="E39" s="114">
        <f>E40</f>
        <v>5000</v>
      </c>
      <c r="F39" s="64">
        <f>F40</f>
        <v>0</v>
      </c>
      <c r="G39" s="64">
        <f t="shared" si="2"/>
        <v>5000</v>
      </c>
      <c r="H39" s="10"/>
    </row>
    <row r="40" spans="1:8" ht="29.25" customHeight="1">
      <c r="A40" s="109" t="s">
        <v>328</v>
      </c>
      <c r="B40" s="125">
        <v>200</v>
      </c>
      <c r="C40" s="119" t="s">
        <v>257</v>
      </c>
      <c r="D40" s="119" t="s">
        <v>199</v>
      </c>
      <c r="E40" s="114">
        <f>E41</f>
        <v>5000</v>
      </c>
      <c r="F40" s="64">
        <v>0</v>
      </c>
      <c r="G40" s="64">
        <f t="shared" si="2"/>
        <v>5000</v>
      </c>
      <c r="H40" s="10"/>
    </row>
    <row r="41" spans="1:8" ht="20.25" customHeight="1">
      <c r="A41" s="109" t="s">
        <v>329</v>
      </c>
      <c r="B41" s="125">
        <v>200</v>
      </c>
      <c r="C41" s="119" t="s">
        <v>258</v>
      </c>
      <c r="D41" s="119" t="s">
        <v>353</v>
      </c>
      <c r="E41" s="114">
        <v>5000</v>
      </c>
      <c r="F41" s="64">
        <v>0</v>
      </c>
      <c r="G41" s="64">
        <f t="shared" si="2"/>
        <v>5000</v>
      </c>
      <c r="H41" s="10"/>
    </row>
    <row r="42" spans="1:8" ht="19.5" customHeight="1">
      <c r="A42" s="117" t="s">
        <v>359</v>
      </c>
      <c r="B42" s="125">
        <v>200</v>
      </c>
      <c r="C42" s="119" t="s">
        <v>360</v>
      </c>
      <c r="D42" s="119"/>
      <c r="E42" s="114">
        <f aca="true" t="shared" si="3" ref="E42:F45">E43</f>
        <v>120000</v>
      </c>
      <c r="F42" s="64">
        <f t="shared" si="3"/>
        <v>0</v>
      </c>
      <c r="G42" s="64">
        <f t="shared" si="2"/>
        <v>120000</v>
      </c>
      <c r="H42" s="10"/>
    </row>
    <row r="43" spans="1:8" ht="30.75" customHeight="1">
      <c r="A43" s="117" t="s">
        <v>205</v>
      </c>
      <c r="B43" s="125">
        <v>200</v>
      </c>
      <c r="C43" s="119" t="s">
        <v>361</v>
      </c>
      <c r="D43" s="119"/>
      <c r="E43" s="114">
        <f t="shared" si="3"/>
        <v>120000</v>
      </c>
      <c r="F43" s="64">
        <f t="shared" si="3"/>
        <v>0</v>
      </c>
      <c r="G43" s="64">
        <f t="shared" si="2"/>
        <v>120000</v>
      </c>
      <c r="H43" s="10"/>
    </row>
    <row r="44" spans="1:8" ht="19.5" customHeight="1">
      <c r="A44" s="117" t="s">
        <v>362</v>
      </c>
      <c r="B44" s="125">
        <v>200</v>
      </c>
      <c r="C44" s="119" t="s">
        <v>363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364</v>
      </c>
      <c r="B45" s="125">
        <v>200</v>
      </c>
      <c r="C45" s="119" t="s">
        <v>366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365</v>
      </c>
      <c r="B46" s="125"/>
      <c r="C46" s="119" t="s">
        <v>367</v>
      </c>
      <c r="D46" s="119" t="s">
        <v>199</v>
      </c>
      <c r="E46" s="114">
        <v>120000</v>
      </c>
      <c r="F46" s="64">
        <v>0</v>
      </c>
      <c r="G46" s="64">
        <f t="shared" si="2"/>
        <v>120000</v>
      </c>
      <c r="H46" s="10"/>
    </row>
    <row r="47" spans="1:8" ht="18" customHeight="1">
      <c r="A47" s="147" t="s">
        <v>41</v>
      </c>
      <c r="B47" s="148">
        <v>200</v>
      </c>
      <c r="C47" s="127" t="s">
        <v>259</v>
      </c>
      <c r="D47" s="149"/>
      <c r="E47" s="150">
        <f aca="true" t="shared" si="4" ref="E47:F49">E48</f>
        <v>292800</v>
      </c>
      <c r="F47" s="151">
        <f>F48</f>
        <v>72602.62</v>
      </c>
      <c r="G47" s="151">
        <f aca="true" t="shared" si="5" ref="G47:G53">E47-F47</f>
        <v>220197.38</v>
      </c>
      <c r="H47" s="11"/>
    </row>
    <row r="48" spans="1:8" ht="21.75" customHeight="1">
      <c r="A48" s="117" t="s">
        <v>42</v>
      </c>
      <c r="B48" s="113">
        <v>200</v>
      </c>
      <c r="C48" s="93" t="s">
        <v>260</v>
      </c>
      <c r="D48" s="93"/>
      <c r="E48" s="114">
        <f t="shared" si="4"/>
        <v>292800</v>
      </c>
      <c r="F48" s="64">
        <f t="shared" si="4"/>
        <v>72602.62</v>
      </c>
      <c r="G48" s="64">
        <f t="shared" si="5"/>
        <v>220197.38</v>
      </c>
      <c r="H48" s="10"/>
    </row>
    <row r="49" spans="1:8" ht="49.5" customHeight="1">
      <c r="A49" s="124" t="s">
        <v>244</v>
      </c>
      <c r="B49" s="113">
        <v>200</v>
      </c>
      <c r="C49" s="119" t="s">
        <v>261</v>
      </c>
      <c r="D49" s="119"/>
      <c r="E49" s="114">
        <f t="shared" si="4"/>
        <v>292800</v>
      </c>
      <c r="F49" s="64">
        <f t="shared" si="4"/>
        <v>72602.62</v>
      </c>
      <c r="G49" s="64">
        <f t="shared" si="5"/>
        <v>220197.38</v>
      </c>
      <c r="H49" s="10"/>
    </row>
    <row r="50" spans="1:8" ht="21" customHeight="1">
      <c r="A50" s="92" t="s">
        <v>182</v>
      </c>
      <c r="B50" s="113">
        <v>200</v>
      </c>
      <c r="C50" s="119" t="s">
        <v>262</v>
      </c>
      <c r="D50" s="119"/>
      <c r="E50" s="64">
        <f>E51+E55</f>
        <v>292800</v>
      </c>
      <c r="F50" s="64">
        <f>F51</f>
        <v>72602.62</v>
      </c>
      <c r="G50" s="64">
        <f t="shared" si="5"/>
        <v>220197.38</v>
      </c>
      <c r="H50" s="10"/>
    </row>
    <row r="51" spans="1:8" ht="111" customHeight="1">
      <c r="A51" s="115" t="s">
        <v>295</v>
      </c>
      <c r="B51" s="113">
        <v>200</v>
      </c>
      <c r="C51" s="119" t="s">
        <v>296</v>
      </c>
      <c r="D51" s="119"/>
      <c r="E51" s="64">
        <f>E53+E54</f>
        <v>253800</v>
      </c>
      <c r="F51" s="64">
        <f>F53+F54</f>
        <v>72602.62</v>
      </c>
      <c r="G51" s="64">
        <f>+E51-F51</f>
        <v>181197.38</v>
      </c>
      <c r="H51" s="10"/>
    </row>
    <row r="52" spans="1:8" ht="51" customHeight="1">
      <c r="A52" s="115" t="s">
        <v>297</v>
      </c>
      <c r="B52" s="113">
        <v>200</v>
      </c>
      <c r="C52" s="119" t="s">
        <v>298</v>
      </c>
      <c r="D52" s="119"/>
      <c r="E52" s="64">
        <f>E53+E54</f>
        <v>253800</v>
      </c>
      <c r="F52" s="64">
        <f>F53+F54</f>
        <v>72602.62</v>
      </c>
      <c r="G52" s="64">
        <f>E52-F52</f>
        <v>181197.38</v>
      </c>
      <c r="H52" s="10"/>
    </row>
    <row r="53" spans="1:8" ht="40.5" customHeight="1">
      <c r="A53" s="117" t="s">
        <v>130</v>
      </c>
      <c r="B53" s="113">
        <v>200</v>
      </c>
      <c r="C53" s="119" t="s">
        <v>263</v>
      </c>
      <c r="D53" s="119" t="s">
        <v>191</v>
      </c>
      <c r="E53" s="64">
        <v>195000</v>
      </c>
      <c r="F53" s="64">
        <v>62856.62</v>
      </c>
      <c r="G53" s="64">
        <f t="shared" si="5"/>
        <v>132143.38</v>
      </c>
      <c r="H53" s="10"/>
    </row>
    <row r="54" spans="1:8" ht="69" customHeight="1">
      <c r="A54" s="122" t="s">
        <v>131</v>
      </c>
      <c r="B54" s="121">
        <v>200</v>
      </c>
      <c r="C54" s="119" t="s">
        <v>264</v>
      </c>
      <c r="D54" s="119" t="s">
        <v>192</v>
      </c>
      <c r="E54" s="64">
        <v>58800</v>
      </c>
      <c r="F54" s="64">
        <v>9746</v>
      </c>
      <c r="G54" s="64">
        <f>+E54-F54</f>
        <v>49054</v>
      </c>
      <c r="H54" s="10"/>
    </row>
    <row r="55" spans="1:8" ht="34.5" customHeight="1">
      <c r="A55" s="115" t="s">
        <v>344</v>
      </c>
      <c r="B55" s="121">
        <v>200</v>
      </c>
      <c r="C55" s="119" t="s">
        <v>368</v>
      </c>
      <c r="D55" s="119"/>
      <c r="E55" s="64">
        <f>E56+E88</f>
        <v>39000</v>
      </c>
      <c r="F55" s="64">
        <f>F56+F88</f>
        <v>0</v>
      </c>
      <c r="G55" s="64"/>
      <c r="H55" s="10"/>
    </row>
    <row r="56" spans="1:8" ht="53.25" customHeight="1">
      <c r="A56" s="109" t="s">
        <v>183</v>
      </c>
      <c r="B56" s="113">
        <v>200</v>
      </c>
      <c r="C56" s="119" t="s">
        <v>265</v>
      </c>
      <c r="D56" s="119"/>
      <c r="E56" s="114">
        <f>E57</f>
        <v>31000</v>
      </c>
      <c r="F56" s="129">
        <f>F57</f>
        <v>0</v>
      </c>
      <c r="G56" s="64">
        <f aca="true" t="shared" si="6" ref="G56:G62">E56-F56</f>
        <v>31000</v>
      </c>
      <c r="H56" s="10"/>
    </row>
    <row r="57" spans="1:8" ht="19.5" customHeight="1">
      <c r="A57" s="122" t="s">
        <v>184</v>
      </c>
      <c r="B57" s="121">
        <v>200</v>
      </c>
      <c r="C57" s="119" t="s">
        <v>265</v>
      </c>
      <c r="D57" s="119"/>
      <c r="E57" s="114">
        <f>E58+E59+E60</f>
        <v>31000</v>
      </c>
      <c r="F57" s="64">
        <f>F58+F59+F60</f>
        <v>0</v>
      </c>
      <c r="G57" s="64">
        <f t="shared" si="6"/>
        <v>31000</v>
      </c>
      <c r="H57" s="11"/>
    </row>
    <row r="58" spans="1:8" ht="19.5" customHeight="1">
      <c r="A58" s="124" t="s">
        <v>178</v>
      </c>
      <c r="B58" s="121">
        <v>200</v>
      </c>
      <c r="C58" s="119" t="s">
        <v>265</v>
      </c>
      <c r="D58" s="119" t="s">
        <v>195</v>
      </c>
      <c r="E58" s="114">
        <v>5000</v>
      </c>
      <c r="F58" s="64"/>
      <c r="G58" s="64"/>
      <c r="H58" s="11"/>
    </row>
    <row r="59" spans="1:8" ht="16.5" customHeight="1">
      <c r="A59" s="117" t="s">
        <v>185</v>
      </c>
      <c r="B59" s="113">
        <v>200</v>
      </c>
      <c r="C59" s="119" t="s">
        <v>265</v>
      </c>
      <c r="D59" s="119" t="s">
        <v>200</v>
      </c>
      <c r="E59" s="114">
        <v>7000</v>
      </c>
      <c r="F59" s="64">
        <v>0</v>
      </c>
      <c r="G59" s="64">
        <f t="shared" si="6"/>
        <v>7000</v>
      </c>
      <c r="H59" s="10"/>
    </row>
    <row r="60" spans="1:8" ht="15.75" customHeight="1">
      <c r="A60" s="117" t="s">
        <v>181</v>
      </c>
      <c r="B60" s="113">
        <v>200</v>
      </c>
      <c r="C60" s="119" t="s">
        <v>265</v>
      </c>
      <c r="D60" s="119"/>
      <c r="E60" s="114">
        <f>E61+E62</f>
        <v>19000</v>
      </c>
      <c r="F60" s="64">
        <f>F61+F62</f>
        <v>0</v>
      </c>
      <c r="G60" s="64">
        <f t="shared" si="6"/>
        <v>19000</v>
      </c>
      <c r="H60" s="10"/>
    </row>
    <row r="61" spans="1:8" ht="15.75" customHeight="1">
      <c r="A61" s="123" t="s">
        <v>323</v>
      </c>
      <c r="B61" s="118" t="s">
        <v>277</v>
      </c>
      <c r="C61" s="119" t="s">
        <v>379</v>
      </c>
      <c r="D61" s="119" t="s">
        <v>322</v>
      </c>
      <c r="E61" s="111">
        <v>10000</v>
      </c>
      <c r="F61" s="111"/>
      <c r="G61" s="64">
        <f t="shared" si="6"/>
        <v>10000</v>
      </c>
      <c r="H61" s="10"/>
    </row>
    <row r="62" spans="1:8" ht="32.25" customHeight="1">
      <c r="A62" s="115" t="s">
        <v>352</v>
      </c>
      <c r="B62" s="113">
        <v>200</v>
      </c>
      <c r="C62" s="119" t="s">
        <v>265</v>
      </c>
      <c r="D62" s="119" t="s">
        <v>347</v>
      </c>
      <c r="E62" s="114">
        <v>9000</v>
      </c>
      <c r="F62" s="64">
        <v>0</v>
      </c>
      <c r="G62" s="64">
        <f t="shared" si="6"/>
        <v>9000</v>
      </c>
      <c r="H62" s="10"/>
    </row>
    <row r="63" spans="1:8" ht="92.25" customHeight="1" hidden="1">
      <c r="A63" s="109" t="s">
        <v>88</v>
      </c>
      <c r="B63" s="113">
        <v>200</v>
      </c>
      <c r="C63" s="119" t="s">
        <v>132</v>
      </c>
      <c r="D63" s="119"/>
      <c r="E63" s="114">
        <f>E64</f>
        <v>7200</v>
      </c>
      <c r="F63" s="64" t="str">
        <f>F64</f>
        <v>-</v>
      </c>
      <c r="G63" s="64">
        <f>E63</f>
        <v>7200</v>
      </c>
      <c r="H63" s="10"/>
    </row>
    <row r="64" spans="1:8" ht="38.25" customHeight="1" hidden="1">
      <c r="A64" s="109" t="s">
        <v>95</v>
      </c>
      <c r="B64" s="113">
        <v>200</v>
      </c>
      <c r="C64" s="119" t="s">
        <v>133</v>
      </c>
      <c r="D64" s="119"/>
      <c r="E64" s="114">
        <v>7200</v>
      </c>
      <c r="F64" s="64" t="s">
        <v>50</v>
      </c>
      <c r="G64" s="64">
        <f>E64</f>
        <v>7200</v>
      </c>
      <c r="H64" s="10"/>
    </row>
    <row r="65" spans="1:8" ht="24" customHeight="1" hidden="1">
      <c r="A65" s="109" t="s">
        <v>92</v>
      </c>
      <c r="B65" s="113">
        <v>200</v>
      </c>
      <c r="C65" s="119" t="s">
        <v>134</v>
      </c>
      <c r="D65" s="119"/>
      <c r="E65" s="114">
        <f>E66+E68</f>
        <v>83600</v>
      </c>
      <c r="F65" s="64">
        <f>F68</f>
        <v>6400</v>
      </c>
      <c r="G65" s="64">
        <f>E65-F65</f>
        <v>77200</v>
      </c>
      <c r="H65" s="10"/>
    </row>
    <row r="66" spans="1:8" ht="126.75" customHeight="1" hidden="1">
      <c r="A66" s="109" t="s">
        <v>89</v>
      </c>
      <c r="B66" s="113">
        <v>200</v>
      </c>
      <c r="C66" s="119" t="s">
        <v>135</v>
      </c>
      <c r="D66" s="119"/>
      <c r="E66" s="114">
        <f>E67</f>
        <v>7200</v>
      </c>
      <c r="F66" s="64" t="str">
        <f>F67</f>
        <v>-</v>
      </c>
      <c r="G66" s="64">
        <f>E66</f>
        <v>7200</v>
      </c>
      <c r="H66" s="10"/>
    </row>
    <row r="67" spans="1:8" ht="36.75" customHeight="1" hidden="1">
      <c r="A67" s="109" t="s">
        <v>95</v>
      </c>
      <c r="B67" s="113">
        <v>200</v>
      </c>
      <c r="C67" s="119" t="s">
        <v>136</v>
      </c>
      <c r="D67" s="119"/>
      <c r="E67" s="114">
        <v>7200</v>
      </c>
      <c r="F67" s="64" t="s">
        <v>50</v>
      </c>
      <c r="G67" s="64">
        <f>E67</f>
        <v>7200</v>
      </c>
      <c r="H67" s="10"/>
    </row>
    <row r="68" spans="1:8" ht="177" customHeight="1" hidden="1">
      <c r="A68" s="109" t="s">
        <v>90</v>
      </c>
      <c r="B68" s="113">
        <v>200</v>
      </c>
      <c r="C68" s="119" t="s">
        <v>137</v>
      </c>
      <c r="D68" s="119"/>
      <c r="E68" s="114">
        <f>E69</f>
        <v>76400</v>
      </c>
      <c r="F68" s="64">
        <f>F69</f>
        <v>6400</v>
      </c>
      <c r="G68" s="64">
        <f>E68-F68</f>
        <v>70000</v>
      </c>
      <c r="H68" s="10"/>
    </row>
    <row r="69" spans="1:8" ht="16.5" customHeight="1" hidden="1">
      <c r="A69" s="124" t="s">
        <v>26</v>
      </c>
      <c r="B69" s="113">
        <v>200</v>
      </c>
      <c r="C69" s="119" t="s">
        <v>138</v>
      </c>
      <c r="D69" s="119"/>
      <c r="E69" s="114">
        <v>76400</v>
      </c>
      <c r="F69" s="64">
        <v>6400</v>
      </c>
      <c r="G69" s="64">
        <f>E69-F69</f>
        <v>70000</v>
      </c>
      <c r="H69" s="10"/>
    </row>
    <row r="70" spans="1:8" ht="24.75" customHeight="1" hidden="1">
      <c r="A70" s="124" t="s">
        <v>96</v>
      </c>
      <c r="B70" s="113">
        <v>200</v>
      </c>
      <c r="C70" s="119" t="s">
        <v>139</v>
      </c>
      <c r="D70" s="119"/>
      <c r="E70" s="114">
        <f>E71</f>
        <v>10000</v>
      </c>
      <c r="F70" s="64" t="str">
        <f>F71</f>
        <v>-</v>
      </c>
      <c r="G70" s="64">
        <f>E70</f>
        <v>10000</v>
      </c>
      <c r="H70" s="10"/>
    </row>
    <row r="71" spans="1:8" ht="96" customHeight="1" hidden="1">
      <c r="A71" s="124" t="s">
        <v>97</v>
      </c>
      <c r="B71" s="113">
        <v>200</v>
      </c>
      <c r="C71" s="119" t="s">
        <v>140</v>
      </c>
      <c r="D71" s="119"/>
      <c r="E71" s="114">
        <f>E72</f>
        <v>10000</v>
      </c>
      <c r="F71" s="64" t="str">
        <f>F72</f>
        <v>-</v>
      </c>
      <c r="G71" s="64">
        <f>E71</f>
        <v>10000</v>
      </c>
      <c r="H71" s="10"/>
    </row>
    <row r="72" spans="1:8" ht="47.25" hidden="1">
      <c r="A72" s="109" t="s">
        <v>95</v>
      </c>
      <c r="B72" s="113">
        <v>200</v>
      </c>
      <c r="C72" s="119" t="s">
        <v>141</v>
      </c>
      <c r="D72" s="119"/>
      <c r="E72" s="114">
        <v>10000</v>
      </c>
      <c r="F72" s="64" t="s">
        <v>50</v>
      </c>
      <c r="G72" s="64">
        <f>E72</f>
        <v>10000</v>
      </c>
      <c r="H72" s="10"/>
    </row>
    <row r="73" spans="1:8" ht="18" customHeight="1" hidden="1">
      <c r="A73" s="109" t="s">
        <v>123</v>
      </c>
      <c r="B73" s="113">
        <v>200</v>
      </c>
      <c r="C73" s="119" t="s">
        <v>142</v>
      </c>
      <c r="D73" s="119"/>
      <c r="E73" s="114">
        <f>E74</f>
        <v>1087000</v>
      </c>
      <c r="F73" s="64">
        <f>F74</f>
        <v>1000</v>
      </c>
      <c r="G73" s="64">
        <f aca="true" t="shared" si="7" ref="G73:G78">E73-F73</f>
        <v>1086000</v>
      </c>
      <c r="H73" s="10"/>
    </row>
    <row r="74" spans="1:8" ht="16.5" customHeight="1" hidden="1">
      <c r="A74" s="109" t="s">
        <v>80</v>
      </c>
      <c r="B74" s="113">
        <v>200</v>
      </c>
      <c r="C74" s="119" t="s">
        <v>143</v>
      </c>
      <c r="D74" s="119"/>
      <c r="E74" s="114">
        <f>E75</f>
        <v>1087000</v>
      </c>
      <c r="F74" s="64">
        <f>F75</f>
        <v>1000</v>
      </c>
      <c r="G74" s="64">
        <f t="shared" si="7"/>
        <v>1086000</v>
      </c>
      <c r="H74" s="10"/>
    </row>
    <row r="75" spans="1:8" ht="35.25" customHeight="1" hidden="1">
      <c r="A75" s="117" t="s">
        <v>145</v>
      </c>
      <c r="B75" s="113">
        <v>200</v>
      </c>
      <c r="C75" s="119" t="s">
        <v>144</v>
      </c>
      <c r="D75" s="119"/>
      <c r="E75" s="114">
        <f>E76+E85</f>
        <v>1087000</v>
      </c>
      <c r="F75" s="64">
        <f>F76</f>
        <v>1000</v>
      </c>
      <c r="G75" s="64">
        <f t="shared" si="7"/>
        <v>1086000</v>
      </c>
      <c r="H75" s="10"/>
    </row>
    <row r="76" spans="1:8" ht="35.25" customHeight="1" hidden="1">
      <c r="A76" s="117" t="s">
        <v>93</v>
      </c>
      <c r="B76" s="113">
        <v>200</v>
      </c>
      <c r="C76" s="119" t="s">
        <v>146</v>
      </c>
      <c r="D76" s="119"/>
      <c r="E76" s="114">
        <f>E77+E79+E81+E83</f>
        <v>967000</v>
      </c>
      <c r="F76" s="64">
        <f>F77</f>
        <v>1000</v>
      </c>
      <c r="G76" s="64">
        <f t="shared" si="7"/>
        <v>966000</v>
      </c>
      <c r="H76" s="10"/>
    </row>
    <row r="77" spans="1:8" ht="96.75" customHeight="1" hidden="1">
      <c r="A77" s="117" t="s">
        <v>91</v>
      </c>
      <c r="B77" s="113">
        <v>200</v>
      </c>
      <c r="C77" s="119" t="s">
        <v>147</v>
      </c>
      <c r="D77" s="119"/>
      <c r="E77" s="114">
        <f>E78</f>
        <v>797000</v>
      </c>
      <c r="F77" s="64">
        <f>F78</f>
        <v>1000</v>
      </c>
      <c r="G77" s="64">
        <f t="shared" si="7"/>
        <v>796000</v>
      </c>
      <c r="H77" s="10"/>
    </row>
    <row r="78" spans="1:8" ht="36" customHeight="1" hidden="1">
      <c r="A78" s="109" t="s">
        <v>95</v>
      </c>
      <c r="B78" s="113">
        <v>200</v>
      </c>
      <c r="C78" s="119" t="s">
        <v>148</v>
      </c>
      <c r="D78" s="119"/>
      <c r="E78" s="114">
        <v>797000</v>
      </c>
      <c r="F78" s="64">
        <v>1000</v>
      </c>
      <c r="G78" s="64">
        <f t="shared" si="7"/>
        <v>796000</v>
      </c>
      <c r="H78" s="10"/>
    </row>
    <row r="79" spans="1:8" ht="72" customHeight="1" hidden="1">
      <c r="A79" s="124" t="s">
        <v>98</v>
      </c>
      <c r="B79" s="113">
        <v>200</v>
      </c>
      <c r="C79" s="119" t="s">
        <v>149</v>
      </c>
      <c r="D79" s="119"/>
      <c r="E79" s="114">
        <f>E80</f>
        <v>60000</v>
      </c>
      <c r="F79" s="64" t="str">
        <f>F80</f>
        <v>-</v>
      </c>
      <c r="G79" s="64">
        <f>E79</f>
        <v>60000</v>
      </c>
      <c r="H79" s="10"/>
    </row>
    <row r="80" spans="1:8" ht="37.5" customHeight="1" hidden="1">
      <c r="A80" s="109" t="s">
        <v>95</v>
      </c>
      <c r="B80" s="113">
        <v>200</v>
      </c>
      <c r="C80" s="119" t="s">
        <v>150</v>
      </c>
      <c r="D80" s="119"/>
      <c r="E80" s="114">
        <v>60000</v>
      </c>
      <c r="F80" s="64" t="s">
        <v>50</v>
      </c>
      <c r="G80" s="64">
        <f>E80</f>
        <v>60000</v>
      </c>
      <c r="H80" s="10"/>
    </row>
    <row r="81" spans="1:8" ht="95.25" customHeight="1" hidden="1">
      <c r="A81" s="117" t="s">
        <v>100</v>
      </c>
      <c r="B81" s="113">
        <v>200</v>
      </c>
      <c r="C81" s="119" t="s">
        <v>151</v>
      </c>
      <c r="D81" s="119"/>
      <c r="E81" s="114">
        <f>E82</f>
        <v>101700</v>
      </c>
      <c r="F81" s="64" t="str">
        <f>F82</f>
        <v>-</v>
      </c>
      <c r="G81" s="64">
        <f aca="true" t="shared" si="8" ref="G81:G87">E81</f>
        <v>101700</v>
      </c>
      <c r="H81" s="10"/>
    </row>
    <row r="82" spans="1:8" ht="35.25" customHeight="1" hidden="1">
      <c r="A82" s="109" t="s">
        <v>95</v>
      </c>
      <c r="B82" s="113">
        <v>200</v>
      </c>
      <c r="C82" s="119" t="s">
        <v>152</v>
      </c>
      <c r="D82" s="119"/>
      <c r="E82" s="114">
        <v>101700</v>
      </c>
      <c r="F82" s="64" t="s">
        <v>50</v>
      </c>
      <c r="G82" s="64">
        <f t="shared" si="8"/>
        <v>101700</v>
      </c>
      <c r="H82" s="10"/>
    </row>
    <row r="83" spans="1:8" ht="96.75" customHeight="1" hidden="1">
      <c r="A83" s="117" t="s">
        <v>99</v>
      </c>
      <c r="B83" s="113">
        <v>200</v>
      </c>
      <c r="C83" s="119" t="s">
        <v>153</v>
      </c>
      <c r="D83" s="119"/>
      <c r="E83" s="114">
        <f>E84</f>
        <v>8300</v>
      </c>
      <c r="F83" s="64" t="str">
        <f>F84</f>
        <v>-</v>
      </c>
      <c r="G83" s="64">
        <f t="shared" si="8"/>
        <v>8300</v>
      </c>
      <c r="H83" s="10"/>
    </row>
    <row r="84" spans="1:8" ht="38.25" customHeight="1" hidden="1">
      <c r="A84" s="109" t="s">
        <v>95</v>
      </c>
      <c r="B84" s="113">
        <v>200</v>
      </c>
      <c r="C84" s="119" t="s">
        <v>155</v>
      </c>
      <c r="D84" s="119"/>
      <c r="E84" s="114">
        <v>8300</v>
      </c>
      <c r="F84" s="64" t="s">
        <v>50</v>
      </c>
      <c r="G84" s="64">
        <f t="shared" si="8"/>
        <v>8300</v>
      </c>
      <c r="H84" s="10"/>
    </row>
    <row r="85" spans="1:8" ht="36" customHeight="1" hidden="1">
      <c r="A85" s="109" t="s">
        <v>94</v>
      </c>
      <c r="B85" s="113">
        <v>200</v>
      </c>
      <c r="C85" s="119" t="s">
        <v>156</v>
      </c>
      <c r="D85" s="119"/>
      <c r="E85" s="114">
        <f>E86</f>
        <v>120000</v>
      </c>
      <c r="F85" s="64" t="str">
        <f>F86</f>
        <v>-</v>
      </c>
      <c r="G85" s="64">
        <f t="shared" si="8"/>
        <v>120000</v>
      </c>
      <c r="H85" s="10"/>
    </row>
    <row r="86" spans="1:8" ht="86.25" customHeight="1" hidden="1">
      <c r="A86" s="109" t="s">
        <v>101</v>
      </c>
      <c r="B86" s="113">
        <v>200</v>
      </c>
      <c r="C86" s="119" t="s">
        <v>154</v>
      </c>
      <c r="D86" s="119"/>
      <c r="E86" s="114">
        <f>E87</f>
        <v>120000</v>
      </c>
      <c r="F86" s="64" t="str">
        <f>F87</f>
        <v>-</v>
      </c>
      <c r="G86" s="64">
        <f t="shared" si="8"/>
        <v>120000</v>
      </c>
      <c r="H86" s="10"/>
    </row>
    <row r="87" spans="1:8" ht="37.5" customHeight="1" hidden="1">
      <c r="A87" s="109" t="s">
        <v>95</v>
      </c>
      <c r="B87" s="113">
        <v>200</v>
      </c>
      <c r="C87" s="119" t="s">
        <v>186</v>
      </c>
      <c r="D87" s="119"/>
      <c r="E87" s="114">
        <v>120000</v>
      </c>
      <c r="F87" s="64" t="s">
        <v>50</v>
      </c>
      <c r="G87" s="64">
        <f t="shared" si="8"/>
        <v>120000</v>
      </c>
      <c r="H87" s="10"/>
    </row>
    <row r="88" spans="1:8" ht="37.5" customHeight="1">
      <c r="A88" s="152" t="s">
        <v>358</v>
      </c>
      <c r="B88" s="113">
        <v>200</v>
      </c>
      <c r="C88" s="119" t="s">
        <v>357</v>
      </c>
      <c r="D88" s="119"/>
      <c r="E88" s="114">
        <f>E89</f>
        <v>8000</v>
      </c>
      <c r="F88" s="64">
        <v>0</v>
      </c>
      <c r="G88" s="64">
        <f aca="true" t="shared" si="9" ref="G88:G93">E88-F88</f>
        <v>8000</v>
      </c>
      <c r="H88" s="10"/>
    </row>
    <row r="89" spans="1:8" ht="37.5" customHeight="1">
      <c r="A89" s="124" t="s">
        <v>187</v>
      </c>
      <c r="B89" s="113"/>
      <c r="C89" s="119" t="s">
        <v>357</v>
      </c>
      <c r="D89" s="119"/>
      <c r="E89" s="114">
        <f>E90+E91</f>
        <v>8000</v>
      </c>
      <c r="F89" s="64">
        <f>F90+F91</f>
        <v>0</v>
      </c>
      <c r="G89" s="64">
        <f t="shared" si="9"/>
        <v>8000</v>
      </c>
      <c r="H89" s="10"/>
    </row>
    <row r="90" spans="1:8" ht="37.5" customHeight="1">
      <c r="A90" s="124" t="s">
        <v>204</v>
      </c>
      <c r="B90" s="121">
        <v>200</v>
      </c>
      <c r="C90" s="119" t="s">
        <v>357</v>
      </c>
      <c r="D90" s="119" t="s">
        <v>201</v>
      </c>
      <c r="E90" s="114">
        <v>4000</v>
      </c>
      <c r="F90" s="64">
        <v>0</v>
      </c>
      <c r="G90" s="64">
        <f t="shared" si="9"/>
        <v>4000</v>
      </c>
      <c r="H90" s="10"/>
    </row>
    <row r="91" spans="1:8" ht="37.5" customHeight="1">
      <c r="A91" s="124" t="s">
        <v>239</v>
      </c>
      <c r="B91" s="113">
        <v>200</v>
      </c>
      <c r="C91" s="119" t="s">
        <v>357</v>
      </c>
      <c r="D91" s="119" t="s">
        <v>240</v>
      </c>
      <c r="E91" s="114">
        <v>4000</v>
      </c>
      <c r="F91" s="64">
        <v>0</v>
      </c>
      <c r="G91" s="64">
        <f t="shared" si="9"/>
        <v>4000</v>
      </c>
      <c r="H91" s="10"/>
    </row>
    <row r="92" spans="1:8" ht="37.5" customHeight="1">
      <c r="A92" s="164" t="s">
        <v>331</v>
      </c>
      <c r="B92" s="153"/>
      <c r="C92" s="169" t="s">
        <v>341</v>
      </c>
      <c r="D92" s="169"/>
      <c r="E92" s="150">
        <f>E93</f>
        <v>1223200</v>
      </c>
      <c r="F92" s="151">
        <f>F109+F113+F120</f>
        <v>351982.68</v>
      </c>
      <c r="G92" s="151">
        <f t="shared" si="9"/>
        <v>871217.3200000001</v>
      </c>
      <c r="H92" s="10"/>
    </row>
    <row r="93" spans="1:8" ht="24" customHeight="1">
      <c r="A93" s="165" t="s">
        <v>282</v>
      </c>
      <c r="B93" s="148">
        <v>200</v>
      </c>
      <c r="C93" s="149" t="s">
        <v>287</v>
      </c>
      <c r="D93" s="149"/>
      <c r="E93" s="150">
        <f>E104</f>
        <v>1223200</v>
      </c>
      <c r="F93" s="150">
        <f>F104</f>
        <v>70000</v>
      </c>
      <c r="G93" s="151">
        <f t="shared" si="9"/>
        <v>1153200</v>
      </c>
      <c r="H93" s="11"/>
    </row>
    <row r="94" spans="1:8" ht="15.75" customHeight="1" hidden="1">
      <c r="A94" s="126" t="s">
        <v>283</v>
      </c>
      <c r="B94" s="121"/>
      <c r="C94" s="127"/>
      <c r="D94" s="127"/>
      <c r="E94" s="114"/>
      <c r="F94" s="64"/>
      <c r="G94" s="151">
        <f aca="true" t="shared" si="10" ref="G94:G108">E94-F94</f>
        <v>0</v>
      </c>
      <c r="H94" s="11"/>
    </row>
    <row r="95" spans="1:8" ht="50.25" customHeight="1" hidden="1">
      <c r="A95" s="126" t="s">
        <v>284</v>
      </c>
      <c r="B95" s="121"/>
      <c r="C95" s="127"/>
      <c r="D95" s="127"/>
      <c r="E95" s="114"/>
      <c r="F95" s="64"/>
      <c r="G95" s="151">
        <f t="shared" si="10"/>
        <v>0</v>
      </c>
      <c r="H95" s="11"/>
    </row>
    <row r="96" spans="1:8" ht="35.25" customHeight="1" hidden="1">
      <c r="A96" s="126" t="s">
        <v>285</v>
      </c>
      <c r="B96" s="121"/>
      <c r="C96" s="127"/>
      <c r="D96" s="127"/>
      <c r="E96" s="114"/>
      <c r="F96" s="64"/>
      <c r="G96" s="151">
        <f t="shared" si="10"/>
        <v>0</v>
      </c>
      <c r="H96" s="11"/>
    </row>
    <row r="97" spans="1:8" ht="116.25" customHeight="1" hidden="1">
      <c r="A97" s="122"/>
      <c r="B97" s="121"/>
      <c r="C97" s="127"/>
      <c r="D97" s="127"/>
      <c r="E97" s="114"/>
      <c r="F97" s="64"/>
      <c r="G97" s="151">
        <f t="shared" si="10"/>
        <v>0</v>
      </c>
      <c r="H97" s="11"/>
    </row>
    <row r="98" spans="1:8" ht="33.75" customHeight="1" hidden="1">
      <c r="A98" s="109"/>
      <c r="B98" s="121"/>
      <c r="C98" s="127"/>
      <c r="D98" s="127"/>
      <c r="E98" s="114"/>
      <c r="F98" s="64"/>
      <c r="G98" s="151">
        <f t="shared" si="10"/>
        <v>0</v>
      </c>
      <c r="H98" s="11"/>
    </row>
    <row r="99" spans="1:8" ht="14.25" customHeight="1" hidden="1">
      <c r="A99" s="117"/>
      <c r="B99" s="113"/>
      <c r="C99" s="93"/>
      <c r="D99" s="93"/>
      <c r="E99" s="114"/>
      <c r="F99" s="64"/>
      <c r="G99" s="151">
        <f t="shared" si="10"/>
        <v>0</v>
      </c>
      <c r="H99" s="10"/>
    </row>
    <row r="100" spans="1:8" ht="23.25" customHeight="1" hidden="1">
      <c r="A100" s="117"/>
      <c r="B100" s="113"/>
      <c r="C100" s="93"/>
      <c r="D100" s="93"/>
      <c r="E100" s="114"/>
      <c r="F100" s="64"/>
      <c r="G100" s="151">
        <f t="shared" si="10"/>
        <v>0</v>
      </c>
      <c r="H100" s="10"/>
    </row>
    <row r="101" spans="1:8" ht="17.25" customHeight="1" hidden="1">
      <c r="A101" s="117"/>
      <c r="B101" s="113"/>
      <c r="C101" s="93"/>
      <c r="D101" s="93"/>
      <c r="E101" s="114"/>
      <c r="F101" s="64"/>
      <c r="G101" s="151">
        <f t="shared" si="10"/>
        <v>0</v>
      </c>
      <c r="H101" s="10"/>
    </row>
    <row r="102" spans="1:8" ht="30" customHeight="1" hidden="1">
      <c r="A102" s="117"/>
      <c r="B102" s="113"/>
      <c r="C102" s="93"/>
      <c r="D102" s="93"/>
      <c r="E102" s="114"/>
      <c r="F102" s="64"/>
      <c r="G102" s="151">
        <f t="shared" si="10"/>
        <v>0</v>
      </c>
      <c r="H102" s="10"/>
    </row>
    <row r="103" spans="1:8" ht="12.75" customHeight="1" hidden="1">
      <c r="A103" s="109"/>
      <c r="B103" s="113"/>
      <c r="C103" s="93"/>
      <c r="D103" s="93"/>
      <c r="E103" s="114"/>
      <c r="F103" s="64"/>
      <c r="G103" s="151">
        <f t="shared" si="10"/>
        <v>0</v>
      </c>
      <c r="H103" s="10"/>
    </row>
    <row r="104" spans="1:8" ht="35.25" customHeight="1">
      <c r="A104" s="115" t="s">
        <v>283</v>
      </c>
      <c r="B104" s="113">
        <v>200</v>
      </c>
      <c r="C104" s="93" t="s">
        <v>288</v>
      </c>
      <c r="D104" s="93"/>
      <c r="E104" s="114">
        <f>E105</f>
        <v>1223200</v>
      </c>
      <c r="F104" s="64">
        <f>F105</f>
        <v>70000</v>
      </c>
      <c r="G104" s="64">
        <f t="shared" si="10"/>
        <v>1153200</v>
      </c>
      <c r="H104" s="10"/>
    </row>
    <row r="105" spans="1:8" ht="23.25" customHeight="1">
      <c r="A105" s="112" t="s">
        <v>284</v>
      </c>
      <c r="B105" s="113">
        <v>200</v>
      </c>
      <c r="C105" s="93" t="s">
        <v>289</v>
      </c>
      <c r="D105" s="93"/>
      <c r="E105" s="114">
        <f>E106+E110+E117</f>
        <v>1223200</v>
      </c>
      <c r="F105" s="64">
        <f>F106</f>
        <v>70000</v>
      </c>
      <c r="G105" s="64">
        <f t="shared" si="10"/>
        <v>1153200</v>
      </c>
      <c r="H105" s="10"/>
    </row>
    <row r="106" spans="1:8" ht="23.25" customHeight="1">
      <c r="A106" s="126" t="s">
        <v>299</v>
      </c>
      <c r="B106" s="113">
        <v>200</v>
      </c>
      <c r="C106" s="93" t="s">
        <v>300</v>
      </c>
      <c r="D106" s="93"/>
      <c r="E106" s="114">
        <f>E107</f>
        <v>120000</v>
      </c>
      <c r="F106" s="64">
        <f>F107</f>
        <v>70000</v>
      </c>
      <c r="G106" s="64">
        <f t="shared" si="10"/>
        <v>50000</v>
      </c>
      <c r="H106" s="10"/>
    </row>
    <row r="107" spans="1:8" ht="32.25" customHeight="1">
      <c r="A107" s="126" t="s">
        <v>286</v>
      </c>
      <c r="B107" s="113">
        <v>200</v>
      </c>
      <c r="C107" s="93" t="s">
        <v>301</v>
      </c>
      <c r="D107" s="93"/>
      <c r="E107" s="114">
        <f>E108</f>
        <v>120000</v>
      </c>
      <c r="F107" s="64">
        <f>F108</f>
        <v>70000</v>
      </c>
      <c r="G107" s="64">
        <f t="shared" si="10"/>
        <v>50000</v>
      </c>
      <c r="H107" s="10"/>
    </row>
    <row r="108" spans="1:8" ht="39.75" customHeight="1">
      <c r="A108" s="126" t="s">
        <v>342</v>
      </c>
      <c r="B108" s="113">
        <v>200</v>
      </c>
      <c r="C108" s="93" t="s">
        <v>302</v>
      </c>
      <c r="D108" s="93"/>
      <c r="E108" s="114">
        <f>E109</f>
        <v>120000</v>
      </c>
      <c r="F108" s="64">
        <f>F109</f>
        <v>70000</v>
      </c>
      <c r="G108" s="64">
        <f t="shared" si="10"/>
        <v>50000</v>
      </c>
      <c r="H108" s="10"/>
    </row>
    <row r="109" spans="1:8" ht="39.75" customHeight="1">
      <c r="A109" s="117" t="s">
        <v>198</v>
      </c>
      <c r="B109" s="113">
        <v>200</v>
      </c>
      <c r="C109" s="93" t="s">
        <v>303</v>
      </c>
      <c r="D109" s="93" t="s">
        <v>325</v>
      </c>
      <c r="E109" s="114">
        <v>120000</v>
      </c>
      <c r="F109" s="64">
        <v>70000</v>
      </c>
      <c r="G109" s="64">
        <f aca="true" t="shared" si="11" ref="G109:G121">E109-F109</f>
        <v>50000</v>
      </c>
      <c r="H109" s="10"/>
    </row>
    <row r="110" spans="1:8" ht="39.75" customHeight="1">
      <c r="A110" s="164" t="s">
        <v>285</v>
      </c>
      <c r="B110" s="153">
        <v>200</v>
      </c>
      <c r="C110" s="154" t="s">
        <v>332</v>
      </c>
      <c r="D110" s="154"/>
      <c r="E110" s="150">
        <f>E111</f>
        <v>800000</v>
      </c>
      <c r="F110" s="151">
        <f>F111</f>
        <v>0</v>
      </c>
      <c r="G110" s="151">
        <f t="shared" si="11"/>
        <v>800000</v>
      </c>
      <c r="H110" s="10"/>
    </row>
    <row r="111" spans="1:8" ht="39.75" customHeight="1">
      <c r="A111" s="126" t="s">
        <v>286</v>
      </c>
      <c r="B111" s="113">
        <v>200</v>
      </c>
      <c r="C111" s="93" t="s">
        <v>333</v>
      </c>
      <c r="D111" s="93"/>
      <c r="E111" s="114">
        <f>E112</f>
        <v>800000</v>
      </c>
      <c r="F111" s="64">
        <f>F116</f>
        <v>0</v>
      </c>
      <c r="G111" s="64">
        <f t="shared" si="11"/>
        <v>800000</v>
      </c>
      <c r="H111" s="10"/>
    </row>
    <row r="112" spans="1:8" ht="39.75" customHeight="1">
      <c r="A112" s="126" t="s">
        <v>342</v>
      </c>
      <c r="B112" s="113">
        <v>200</v>
      </c>
      <c r="C112" s="93" t="s">
        <v>334</v>
      </c>
      <c r="D112" s="93"/>
      <c r="E112" s="114">
        <f>E113+E116</f>
        <v>800000</v>
      </c>
      <c r="F112" s="64">
        <f>F116</f>
        <v>0</v>
      </c>
      <c r="G112" s="64">
        <f t="shared" si="11"/>
        <v>800000</v>
      </c>
      <c r="H112" s="10"/>
    </row>
    <row r="113" spans="1:8" ht="39.75" customHeight="1">
      <c r="A113" s="152" t="s">
        <v>358</v>
      </c>
      <c r="B113" s="153">
        <v>200</v>
      </c>
      <c r="C113" s="154" t="s">
        <v>369</v>
      </c>
      <c r="D113" s="154"/>
      <c r="E113" s="150">
        <f>E114</f>
        <v>700000</v>
      </c>
      <c r="F113" s="151">
        <f>F114</f>
        <v>213921.68</v>
      </c>
      <c r="G113" s="151"/>
      <c r="H113" s="10"/>
    </row>
    <row r="114" spans="1:8" ht="39.75" customHeight="1">
      <c r="A114" s="109" t="s">
        <v>187</v>
      </c>
      <c r="B114" s="113">
        <v>200</v>
      </c>
      <c r="C114" s="93" t="s">
        <v>369</v>
      </c>
      <c r="D114" s="93" t="s">
        <v>203</v>
      </c>
      <c r="E114" s="114">
        <v>700000</v>
      </c>
      <c r="F114" s="64">
        <f>F115</f>
        <v>213921.68</v>
      </c>
      <c r="G114" s="64">
        <f>E114-F114</f>
        <v>486078.32</v>
      </c>
      <c r="H114" s="10"/>
    </row>
    <row r="115" spans="1:8" ht="39.75" customHeight="1">
      <c r="A115" s="124" t="s">
        <v>204</v>
      </c>
      <c r="B115" s="113">
        <v>200</v>
      </c>
      <c r="C115" s="93" t="s">
        <v>369</v>
      </c>
      <c r="D115" s="93" t="s">
        <v>201</v>
      </c>
      <c r="E115" s="114">
        <v>800000</v>
      </c>
      <c r="F115" s="64">
        <v>213921.68</v>
      </c>
      <c r="G115" s="64">
        <f>E115-F115</f>
        <v>586078.3200000001</v>
      </c>
      <c r="H115" s="10"/>
    </row>
    <row r="116" spans="1:8" ht="46.5" customHeight="1">
      <c r="A116" s="115" t="s">
        <v>378</v>
      </c>
      <c r="B116" s="113">
        <v>200</v>
      </c>
      <c r="C116" s="93" t="s">
        <v>377</v>
      </c>
      <c r="D116" s="93" t="s">
        <v>347</v>
      </c>
      <c r="E116" s="114">
        <v>100000</v>
      </c>
      <c r="F116" s="64">
        <v>0</v>
      </c>
      <c r="G116" s="64">
        <f t="shared" si="11"/>
        <v>100000</v>
      </c>
      <c r="H116" s="10"/>
    </row>
    <row r="117" spans="1:8" ht="39.75" customHeight="1">
      <c r="A117" s="155" t="s">
        <v>206</v>
      </c>
      <c r="B117" s="153">
        <v>200</v>
      </c>
      <c r="C117" s="154" t="s">
        <v>266</v>
      </c>
      <c r="D117" s="154"/>
      <c r="E117" s="150">
        <f>E118</f>
        <v>303200</v>
      </c>
      <c r="F117" s="150">
        <f>F118</f>
        <v>68061</v>
      </c>
      <c r="G117" s="151">
        <f t="shared" si="11"/>
        <v>235139</v>
      </c>
      <c r="H117" s="10"/>
    </row>
    <row r="118" spans="1:8" ht="39.75" customHeight="1">
      <c r="A118" s="117" t="s">
        <v>207</v>
      </c>
      <c r="B118" s="113">
        <v>200</v>
      </c>
      <c r="C118" s="93" t="s">
        <v>267</v>
      </c>
      <c r="D118" s="116"/>
      <c r="E118" s="114">
        <f>E119</f>
        <v>303200</v>
      </c>
      <c r="F118" s="114">
        <f>F119</f>
        <v>68061</v>
      </c>
      <c r="G118" s="64">
        <f t="shared" si="11"/>
        <v>235139</v>
      </c>
      <c r="H118" s="10"/>
    </row>
    <row r="119" spans="1:8" ht="49.5" customHeight="1">
      <c r="A119" s="117" t="s">
        <v>343</v>
      </c>
      <c r="B119" s="113">
        <v>200</v>
      </c>
      <c r="C119" s="93" t="s">
        <v>268</v>
      </c>
      <c r="D119" s="93"/>
      <c r="E119" s="114">
        <f>E120+E121</f>
        <v>303200</v>
      </c>
      <c r="F119" s="114">
        <f>F120+F121</f>
        <v>68061</v>
      </c>
      <c r="G119" s="64">
        <f t="shared" si="11"/>
        <v>235139</v>
      </c>
      <c r="H119" s="10"/>
    </row>
    <row r="120" spans="1:8" ht="51.75" customHeight="1">
      <c r="A120" s="180" t="s">
        <v>348</v>
      </c>
      <c r="B120" s="181">
        <v>200</v>
      </c>
      <c r="C120" s="182" t="s">
        <v>349</v>
      </c>
      <c r="D120" s="183" t="s">
        <v>281</v>
      </c>
      <c r="E120" s="184">
        <v>270000</v>
      </c>
      <c r="F120" s="185">
        <v>68061</v>
      </c>
      <c r="G120" s="186">
        <f t="shared" si="11"/>
        <v>201939</v>
      </c>
      <c r="H120" s="10"/>
    </row>
    <row r="121" spans="1:8" ht="50.25" customHeight="1">
      <c r="A121" s="115" t="s">
        <v>354</v>
      </c>
      <c r="B121" s="113">
        <v>200</v>
      </c>
      <c r="C121" s="93" t="s">
        <v>268</v>
      </c>
      <c r="D121" s="93" t="s">
        <v>347</v>
      </c>
      <c r="E121" s="114">
        <v>33200</v>
      </c>
      <c r="F121" s="64">
        <v>0</v>
      </c>
      <c r="G121" s="64">
        <f t="shared" si="11"/>
        <v>33200</v>
      </c>
      <c r="H121" s="10"/>
    </row>
    <row r="122" spans="1:8" ht="20.25" customHeight="1">
      <c r="A122" s="155" t="s">
        <v>188</v>
      </c>
      <c r="B122" s="153">
        <v>200</v>
      </c>
      <c r="C122" s="154" t="s">
        <v>269</v>
      </c>
      <c r="D122" s="154"/>
      <c r="E122" s="150">
        <f>E126</f>
        <v>700000</v>
      </c>
      <c r="F122" s="151">
        <f>F123</f>
        <v>231727.32</v>
      </c>
      <c r="G122" s="151">
        <f>E122-F122</f>
        <v>468272.68</v>
      </c>
      <c r="H122" s="10"/>
    </row>
    <row r="123" spans="1:8" ht="20.25" customHeight="1">
      <c r="A123" s="117" t="s">
        <v>231</v>
      </c>
      <c r="B123" s="113">
        <v>200</v>
      </c>
      <c r="C123" s="93" t="s">
        <v>270</v>
      </c>
      <c r="D123" s="93"/>
      <c r="E123" s="114">
        <f aca="true" t="shared" si="12" ref="E123:G125">E122</f>
        <v>700000</v>
      </c>
      <c r="F123" s="114">
        <f>F124</f>
        <v>231727.32</v>
      </c>
      <c r="G123" s="114">
        <f t="shared" si="12"/>
        <v>468272.68</v>
      </c>
      <c r="H123" s="10"/>
    </row>
    <row r="124" spans="1:8" ht="30.75" customHeight="1">
      <c r="A124" s="117" t="s">
        <v>205</v>
      </c>
      <c r="B124" s="113">
        <v>200</v>
      </c>
      <c r="C124" s="93" t="s">
        <v>271</v>
      </c>
      <c r="D124" s="93"/>
      <c r="E124" s="114">
        <f aca="true" t="shared" si="13" ref="E124:F127">E125</f>
        <v>700000</v>
      </c>
      <c r="F124" s="114">
        <f t="shared" si="13"/>
        <v>231727.32</v>
      </c>
      <c r="G124" s="114">
        <f t="shared" si="12"/>
        <v>468272.68</v>
      </c>
      <c r="H124" s="10"/>
    </row>
    <row r="125" spans="1:8" ht="44.25" customHeight="1">
      <c r="A125" s="117" t="s">
        <v>232</v>
      </c>
      <c r="B125" s="113">
        <v>200</v>
      </c>
      <c r="C125" s="93" t="s">
        <v>272</v>
      </c>
      <c r="D125" s="93"/>
      <c r="E125" s="114">
        <f t="shared" si="13"/>
        <v>700000</v>
      </c>
      <c r="F125" s="114">
        <f t="shared" si="13"/>
        <v>231727.32</v>
      </c>
      <c r="G125" s="114">
        <f t="shared" si="12"/>
        <v>468272.68</v>
      </c>
      <c r="H125" s="10"/>
    </row>
    <row r="126" spans="1:8" ht="20.25" customHeight="1">
      <c r="A126" s="117" t="s">
        <v>235</v>
      </c>
      <c r="B126" s="113">
        <v>200</v>
      </c>
      <c r="C126" s="93" t="s">
        <v>273</v>
      </c>
      <c r="D126" s="93"/>
      <c r="E126" s="114">
        <f t="shared" si="13"/>
        <v>700000</v>
      </c>
      <c r="F126" s="64">
        <f t="shared" si="13"/>
        <v>231727.32</v>
      </c>
      <c r="G126" s="64">
        <f>E126-F126</f>
        <v>468272.68</v>
      </c>
      <c r="H126" s="10"/>
    </row>
    <row r="127" spans="1:8" ht="28.5" customHeight="1">
      <c r="A127" s="117" t="s">
        <v>233</v>
      </c>
      <c r="B127" s="113">
        <v>200</v>
      </c>
      <c r="C127" s="93" t="s">
        <v>274</v>
      </c>
      <c r="D127" s="93"/>
      <c r="E127" s="114">
        <f t="shared" si="13"/>
        <v>700000</v>
      </c>
      <c r="F127" s="64">
        <f t="shared" si="13"/>
        <v>231727.32</v>
      </c>
      <c r="G127" s="64">
        <f>E127-F127</f>
        <v>468272.68</v>
      </c>
      <c r="H127" s="10"/>
    </row>
    <row r="128" spans="1:8" ht="30" customHeight="1">
      <c r="A128" s="117" t="s">
        <v>234</v>
      </c>
      <c r="B128" s="113">
        <v>200</v>
      </c>
      <c r="C128" s="93" t="s">
        <v>275</v>
      </c>
      <c r="D128" s="93"/>
      <c r="E128" s="114">
        <f>E129</f>
        <v>700000</v>
      </c>
      <c r="F128" s="64">
        <f>F129</f>
        <v>231727.32</v>
      </c>
      <c r="G128" s="64">
        <f>E128-F128</f>
        <v>468272.68</v>
      </c>
      <c r="H128" s="10"/>
    </row>
    <row r="129" spans="1:8" ht="16.5" customHeight="1">
      <c r="A129" s="92" t="s">
        <v>237</v>
      </c>
      <c r="B129" s="130">
        <v>200</v>
      </c>
      <c r="C129" s="93" t="s">
        <v>276</v>
      </c>
      <c r="D129" s="116"/>
      <c r="E129" s="114">
        <f>E130</f>
        <v>700000</v>
      </c>
      <c r="F129" s="114">
        <v>231727.32</v>
      </c>
      <c r="G129" s="64">
        <f>E129-F129</f>
        <v>468272.68</v>
      </c>
      <c r="H129" s="10"/>
    </row>
    <row r="130" spans="1:8" ht="16.5" customHeight="1">
      <c r="A130" s="117" t="s">
        <v>235</v>
      </c>
      <c r="B130" s="130">
        <v>200</v>
      </c>
      <c r="C130" s="93" t="s">
        <v>276</v>
      </c>
      <c r="D130" s="128" t="s">
        <v>335</v>
      </c>
      <c r="E130" s="114">
        <v>700000</v>
      </c>
      <c r="F130" s="64"/>
      <c r="G130" s="64">
        <f>E130-F130</f>
        <v>700000</v>
      </c>
      <c r="H130" s="10"/>
    </row>
    <row r="131" spans="1:8" ht="25.5" customHeight="1">
      <c r="A131" s="190" t="s">
        <v>373</v>
      </c>
      <c r="B131" s="191">
        <v>200</v>
      </c>
      <c r="C131" s="154" t="s">
        <v>374</v>
      </c>
      <c r="D131" s="192"/>
      <c r="E131" s="150">
        <f aca="true" t="shared" si="14" ref="E131:F133">E132</f>
        <v>30000</v>
      </c>
      <c r="F131" s="150">
        <f t="shared" si="14"/>
        <v>0</v>
      </c>
      <c r="G131" s="151"/>
      <c r="H131" s="10"/>
    </row>
    <row r="132" spans="1:8" ht="28.5" customHeight="1">
      <c r="A132" s="92" t="s">
        <v>375</v>
      </c>
      <c r="B132" s="130">
        <v>200</v>
      </c>
      <c r="C132" s="93" t="s">
        <v>374</v>
      </c>
      <c r="D132" s="116"/>
      <c r="E132" s="114">
        <f t="shared" si="14"/>
        <v>30000</v>
      </c>
      <c r="F132" s="114">
        <f t="shared" si="14"/>
        <v>0</v>
      </c>
      <c r="G132" s="64"/>
      <c r="H132" s="10"/>
    </row>
    <row r="133" spans="1:8" ht="36" customHeight="1">
      <c r="A133" s="126" t="s">
        <v>286</v>
      </c>
      <c r="B133" s="130"/>
      <c r="C133" s="93" t="s">
        <v>374</v>
      </c>
      <c r="D133" s="116"/>
      <c r="E133" s="114">
        <f t="shared" si="14"/>
        <v>30000</v>
      </c>
      <c r="F133" s="114">
        <f t="shared" si="14"/>
        <v>0</v>
      </c>
      <c r="G133" s="64"/>
      <c r="H133" s="10"/>
    </row>
    <row r="134" spans="1:8" ht="33.75" customHeight="1">
      <c r="A134" s="117" t="s">
        <v>376</v>
      </c>
      <c r="B134" s="130"/>
      <c r="C134" s="93" t="s">
        <v>374</v>
      </c>
      <c r="D134" s="128" t="s">
        <v>324</v>
      </c>
      <c r="E134" s="114">
        <v>30000</v>
      </c>
      <c r="F134" s="64"/>
      <c r="G134" s="64"/>
      <c r="H134" s="10"/>
    </row>
    <row r="135" spans="1:8" s="23" customFormat="1" ht="31.5">
      <c r="A135" s="131" t="s">
        <v>48</v>
      </c>
      <c r="B135" s="113">
        <v>450</v>
      </c>
      <c r="C135" s="118" t="s">
        <v>12</v>
      </c>
      <c r="D135" s="118"/>
      <c r="E135" s="64">
        <f>E5</f>
        <v>4900000</v>
      </c>
      <c r="F135" s="84">
        <f>'117_1'!E15-'117_2'!F5</f>
        <v>216870.55999999982</v>
      </c>
      <c r="G135" s="132" t="s">
        <v>12</v>
      </c>
      <c r="H135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40" zoomScalePageLayoutView="0" workbookViewId="0" topLeftCell="A1">
      <selection activeCell="C14" sqref="C14:E14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196" t="s">
        <v>53</v>
      </c>
      <c r="F1" s="196"/>
    </row>
    <row r="2" spans="1:6" ht="20.25" customHeight="1">
      <c r="A2" s="210" t="s">
        <v>77</v>
      </c>
      <c r="B2" s="210"/>
      <c r="C2" s="210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13" t="s">
        <v>5</v>
      </c>
      <c r="B4" s="213" t="s">
        <v>6</v>
      </c>
      <c r="C4" s="213" t="s">
        <v>33</v>
      </c>
      <c r="D4" s="213" t="s">
        <v>30</v>
      </c>
      <c r="E4" s="211" t="s">
        <v>9</v>
      </c>
      <c r="F4" s="212" t="s">
        <v>40</v>
      </c>
    </row>
    <row r="5" spans="1:6" s="3" customFormat="1" ht="54" customHeight="1">
      <c r="A5" s="213"/>
      <c r="B5" s="213"/>
      <c r="C5" s="213"/>
      <c r="D5" s="213"/>
      <c r="E5" s="211"/>
      <c r="F5" s="212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0</v>
      </c>
      <c r="E9" s="97">
        <f>E11-E12</f>
        <v>216870.55999999982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4900000</v>
      </c>
      <c r="E11" s="168">
        <f>'117_1'!E15</f>
        <v>1683325.7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4900000</v>
      </c>
      <c r="E12" s="168">
        <f>'117_2'!F5</f>
        <v>1466455.1400000001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10" t="s">
        <v>384</v>
      </c>
      <c r="D14" s="210"/>
      <c r="E14" s="210"/>
      <c r="F14" s="179">
        <f>'117_1'!D10+'117_1'!E15-'117_2'!F5</f>
        <v>662762.6499999999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141"/>
      <c r="B17" s="141"/>
      <c r="C17" s="141"/>
      <c r="D17" s="45"/>
      <c r="E17" s="45"/>
      <c r="F17" s="45"/>
    </row>
    <row r="18" spans="1:6" ht="34.5" customHeight="1">
      <c r="A18" s="45"/>
      <c r="B18" s="45"/>
      <c r="C18" s="45"/>
      <c r="D18" s="45"/>
      <c r="E18" s="45"/>
      <c r="F18" s="45"/>
    </row>
    <row r="19" spans="1:6" ht="12.75">
      <c r="A19" s="21"/>
      <c r="B19" s="2"/>
      <c r="C19" s="2"/>
      <c r="D19" s="2"/>
      <c r="E19" s="2"/>
      <c r="F19" s="2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22" t="s">
        <v>304</v>
      </c>
      <c r="B1" s="223"/>
      <c r="C1" s="223"/>
      <c r="D1" s="223"/>
      <c r="E1" s="223"/>
      <c r="F1" s="223"/>
      <c r="G1" s="223"/>
      <c r="H1" s="223"/>
      <c r="I1" s="223"/>
    </row>
    <row r="2" spans="1:9" ht="24" customHeight="1">
      <c r="A2" s="223"/>
      <c r="B2" s="223"/>
      <c r="C2" s="223"/>
      <c r="D2" s="223"/>
      <c r="E2" s="223"/>
      <c r="F2" s="223"/>
      <c r="G2" s="223"/>
      <c r="H2" s="223"/>
      <c r="I2" s="223"/>
    </row>
    <row r="3" ht="19.5" thickBot="1">
      <c r="A3" s="25"/>
    </row>
    <row r="4" spans="1:9" ht="12.75">
      <c r="A4" s="215" t="s">
        <v>210</v>
      </c>
      <c r="B4" s="215" t="s">
        <v>211</v>
      </c>
      <c r="C4" s="215" t="s">
        <v>212</v>
      </c>
      <c r="D4" s="224" t="s">
        <v>213</v>
      </c>
      <c r="E4" s="225"/>
      <c r="F4" s="215" t="s">
        <v>214</v>
      </c>
      <c r="G4" s="215" t="s">
        <v>215</v>
      </c>
      <c r="H4" s="215" t="s">
        <v>216</v>
      </c>
      <c r="I4" s="215" t="s">
        <v>217</v>
      </c>
    </row>
    <row r="5" spans="1:9" ht="12.75">
      <c r="A5" s="216"/>
      <c r="B5" s="216"/>
      <c r="C5" s="216"/>
      <c r="D5" s="226"/>
      <c r="E5" s="227"/>
      <c r="F5" s="216"/>
      <c r="G5" s="216"/>
      <c r="H5" s="216"/>
      <c r="I5" s="216"/>
    </row>
    <row r="6" spans="1:9" ht="24" customHeight="1" thickBot="1">
      <c r="A6" s="216"/>
      <c r="B6" s="216"/>
      <c r="C6" s="216"/>
      <c r="D6" s="228"/>
      <c r="E6" s="229"/>
      <c r="F6" s="216"/>
      <c r="G6" s="216"/>
      <c r="H6" s="216"/>
      <c r="I6" s="216"/>
    </row>
    <row r="7" spans="1:9" ht="12.75">
      <c r="A7" s="216"/>
      <c r="B7" s="216"/>
      <c r="C7" s="216"/>
      <c r="D7" s="215" t="s">
        <v>218</v>
      </c>
      <c r="E7" s="215" t="s">
        <v>219</v>
      </c>
      <c r="F7" s="216"/>
      <c r="G7" s="216"/>
      <c r="H7" s="216"/>
      <c r="I7" s="216"/>
    </row>
    <row r="8" spans="1:9" ht="12.75">
      <c r="A8" s="216"/>
      <c r="B8" s="216"/>
      <c r="C8" s="216"/>
      <c r="D8" s="216"/>
      <c r="E8" s="216"/>
      <c r="F8" s="216"/>
      <c r="G8" s="216"/>
      <c r="H8" s="216"/>
      <c r="I8" s="216"/>
    </row>
    <row r="9" spans="1:9" ht="26.25" customHeight="1" thickBot="1">
      <c r="A9" s="217"/>
      <c r="B9" s="217"/>
      <c r="C9" s="217"/>
      <c r="D9" s="217"/>
      <c r="E9" s="217"/>
      <c r="F9" s="217"/>
      <c r="G9" s="217"/>
      <c r="H9" s="217"/>
      <c r="I9" s="217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18" t="s">
        <v>305</v>
      </c>
      <c r="B17" s="219"/>
      <c r="C17" s="219"/>
      <c r="D17" s="219"/>
      <c r="E17" s="219"/>
      <c r="F17" s="219"/>
      <c r="G17" s="219"/>
      <c r="H17" s="219"/>
      <c r="I17" s="219"/>
    </row>
    <row r="18" spans="1:9" ht="12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24.75" customHeight="1">
      <c r="A19" s="42" t="s">
        <v>221</v>
      </c>
      <c r="B19" s="220" t="s">
        <v>222</v>
      </c>
      <c r="C19" s="220"/>
      <c r="D19" s="220"/>
      <c r="E19" s="220"/>
      <c r="F19" s="220"/>
      <c r="G19" s="220"/>
      <c r="H19" s="41" t="s">
        <v>223</v>
      </c>
      <c r="I19" s="41"/>
    </row>
    <row r="20" spans="1:9" ht="18.75">
      <c r="A20" s="221" t="s">
        <v>279</v>
      </c>
      <c r="B20" s="221"/>
      <c r="C20" s="221"/>
      <c r="D20" s="221"/>
      <c r="E20" s="221"/>
      <c r="F20" s="221"/>
      <c r="G20" s="221"/>
      <c r="H20" s="221"/>
      <c r="I20" s="221"/>
    </row>
    <row r="21" spans="1:9" ht="18.75">
      <c r="A21" s="43"/>
      <c r="B21" s="41"/>
      <c r="C21" s="214" t="s">
        <v>224</v>
      </c>
      <c r="D21" s="214"/>
      <c r="E21" s="214"/>
      <c r="F21" s="214"/>
      <c r="G21" s="214"/>
      <c r="H21" s="44"/>
      <c r="I21" s="41"/>
    </row>
  </sheetData>
  <sheetProtection/>
  <mergeCells count="15">
    <mergeCell ref="A1:I2"/>
    <mergeCell ref="A4:A9"/>
    <mergeCell ref="B4:B9"/>
    <mergeCell ref="C4:C9"/>
    <mergeCell ref="D4:E6"/>
    <mergeCell ref="F4:F9"/>
    <mergeCell ref="G4:G9"/>
    <mergeCell ref="H4:H9"/>
    <mergeCell ref="I4:I9"/>
    <mergeCell ref="C21:G21"/>
    <mergeCell ref="D7:D9"/>
    <mergeCell ref="A17:I18"/>
    <mergeCell ref="B19:G19"/>
    <mergeCell ref="A20:I20"/>
    <mergeCell ref="E7:E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2023-04-04T08:31:24Z</cp:lastPrinted>
  <dcterms:created xsi:type="dcterms:W3CDTF">2011-02-10T10:53:11Z</dcterms:created>
  <dcterms:modified xsi:type="dcterms:W3CDTF">2023-05-03T14:21:16Z</dcterms:modified>
  <cp:category/>
  <cp:version/>
  <cp:contentType/>
  <cp:contentStatus/>
</cp:coreProperties>
</file>