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'117_2'!$A$2:$G$142</definedName>
    <definedName name="_xlnm.Print_Area" localSheetId="1">'117_2'!$A$1:$G$142</definedName>
  </definedNames>
  <calcPr fullCalcOnLoad="1"/>
</workbook>
</file>

<file path=xl/sharedStrings.xml><?xml version="1.0" encoding="utf-8"?>
<sst xmlns="http://schemas.openxmlformats.org/spreadsheetml/2006/main" count="592" uniqueCount="400">
  <si>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</si>
  <si>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</si>
  <si>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</si>
  <si>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</si>
  <si>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</si>
  <si>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</si>
  <si>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</si>
  <si>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</si>
  <si>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</si>
  <si>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</si>
  <si>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</si>
  <si>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</si>
  <si>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</si>
  <si>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</si>
  <si>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</si>
  <si>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</si>
  <si>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</si>
  <si>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</si>
  <si>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</si>
  <si>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</si>
  <si>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</si>
  <si>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</si>
  <si>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</si>
  <si>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</si>
  <si>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</si>
  <si>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</si>
  <si>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</si>
  <si>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</si>
  <si>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</si>
  <si>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</si>
  <si>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</si>
  <si>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</si>
  <si>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</si>
  <si>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</si>
  <si>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</si>
  <si>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</si>
  <si>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</si>
  <si>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</si>
  <si>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</si>
  <si>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</si>
  <si>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</si>
  <si>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</si>
  <si>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</si>
  <si>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</si>
  <si>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</si>
  <si>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</si>
  <si>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</si>
  <si>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</si>
  <si>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</si>
  <si>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</si>
  <si>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</si>
  <si>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</si>
  <si>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</si>
  <si>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</si>
  <si>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</si>
  <si>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</si>
  <si>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</si>
  <si>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</si>
  <si>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</si>
  <si>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</si>
  <si>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</si>
  <si>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</si>
  <si>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</si>
  <si>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</si>
  <si>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</si>
  <si>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</si>
  <si>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</si>
  <si>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</si>
  <si>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</si>
  <si>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</si>
  <si>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</si>
  <si>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</si>
  <si>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</si>
  <si>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</si>
  <si>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</si>
  <si>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</si>
  <si>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</si>
  <si>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</si>
  <si>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</si>
  <si>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</si>
  <si>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</si>
  <si>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</si>
  <si>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</si>
  <si>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</si>
  <si>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</si>
  <si>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</si>
  <si>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</si>
  <si>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</si>
  <si>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</si>
  <si>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</si>
  <si>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</si>
  <si>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</si>
  <si>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</si>
  <si>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</si>
  <si>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</si>
  <si>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</si>
  <si>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</si>
  <si>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</si>
  <si>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</si>
  <si>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</si>
  <si>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</si>
  <si>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</si>
  <si>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</si>
  <si>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</si>
  <si>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</si>
  <si>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</si>
  <si>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</si>
  <si>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</si>
  <si>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</si>
  <si>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</si>
  <si>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</si>
  <si>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</si>
  <si>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</si>
  <si>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</si>
  <si>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</si>
  <si>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</si>
  <si>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</si>
  <si>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</si>
  <si>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</si>
  <si>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</si>
  <si>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</si>
  <si>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</si>
  <si>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</si>
  <si>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</si>
  <si>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</si>
  <si>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</si>
  <si>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</si>
  <si>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</si>
  <si>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</si>
  <si>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</si>
  <si>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</si>
  <si>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</si>
  <si>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</si>
  <si>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</si>
  <si>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</si>
  <si>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</si>
  <si>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</si>
  <si>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</si>
  <si>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</si>
  <si>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</si>
  <si>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</si>
  <si>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</si>
  <si>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</si>
  <si>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</si>
  <si>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</si>
  <si>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</si>
  <si>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</si>
  <si>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</si>
  <si>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</si>
  <si>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</si>
  <si>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</si>
  <si>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</si>
  <si>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</si>
  <si>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</si>
  <si>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</si>
  <si>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</si>
  <si>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</si>
  <si>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</si>
  <si>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</si>
  <si>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</si>
  <si>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</si>
  <si>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</si>
  <si>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</si>
  <si>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</si>
  <si>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</si>
  <si>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</si>
  <si>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</si>
  <si>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</si>
  <si>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</si>
  <si>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</si>
  <si>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</si>
  <si>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</si>
  <si>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</si>
  <si>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</si>
  <si>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</si>
  <si>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</si>
  <si>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</si>
  <si>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</si>
  <si>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</si>
  <si>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</si>
  <si>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</si>
  <si>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</si>
  <si>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</si>
  <si>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</si>
  <si>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</si>
  <si>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</si>
  <si>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</si>
  <si>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</si>
  <si>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</si>
  <si>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</si>
  <si>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</si>
  <si>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</si>
  <si>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</si>
  <si>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</si>
  <si>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</si>
  <si>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</si>
  <si>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</si>
  <si>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</si>
  <si>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</si>
  <si>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</si>
  <si>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</si>
  <si>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</si>
  <si>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</si>
  <si>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</si>
  <si>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</si>
  <si>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</si>
  <si>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</si>
  <si>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</si>
  <si>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</si>
  <si>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</si>
  <si>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</si>
  <si>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</si>
  <si>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</si>
  <si>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</si>
  <si>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</si>
  <si>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</si>
  <si>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</si>
  <si>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</si>
  <si>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</si>
  <si>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</si>
  <si>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</si>
  <si>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</si>
  <si>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</si>
  <si>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</si>
  <si>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</si>
  <si>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</si>
  <si>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</si>
  <si>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</si>
  <si>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</si>
  <si>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</si>
  <si>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</si>
  <si>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</si>
  <si>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</si>
  <si>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</si>
  <si>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</si>
  <si>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</si>
  <si>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</si>
  <si>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</si>
  <si>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</si>
  <si>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</si>
  <si>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</si>
  <si>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</si>
  <si>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</si>
  <si>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</si>
  <si>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</si>
  <si>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</si>
  <si>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</si>
  <si>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</si>
  <si>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</si>
  <si>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</si>
  <si>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</si>
  <si>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</si>
  <si>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</si>
  <si>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</si>
  <si>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</si>
  <si>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</si>
  <si>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</si>
  <si>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</si>
  <si>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</si>
  <si>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</si>
  <si>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</si>
  <si>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</si>
  <si>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</si>
  <si>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</si>
  <si>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</si>
  <si>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</si>
  <si>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</si>
  <si>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</si>
  <si>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</si>
  <si>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</si>
  <si>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</si>
  <si>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</si>
  <si>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</si>
  <si>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</si>
  <si>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</si>
  <si>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</si>
  <si>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</si>
  <si>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</si>
  <si>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</si>
  <si>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</si>
  <si>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</si>
  <si>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</si>
  <si>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</si>
  <si>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</si>
  <si>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</si>
  <si>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</si>
  <si>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</si>
  <si>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</si>
  <si>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</si>
  <si>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</si>
  <si>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</si>
  <si>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</si>
  <si>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</si>
  <si>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</si>
  <si>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</si>
  <si>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</si>
  <si>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</si>
  <si>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</si>
  <si>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</si>
  <si>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</si>
  <si>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</si>
  <si>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</si>
  <si>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</si>
  <si>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</si>
  <si>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</si>
  <si>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</si>
  <si>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</si>
  <si>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</si>
  <si>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</si>
  <si>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</si>
  <si>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</si>
  <si>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</si>
  <si>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</si>
  <si>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</si>
  <si>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</si>
  <si>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</si>
  <si>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</si>
  <si>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</si>
  <si>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</si>
  <si>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</si>
  <si>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</si>
  <si>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</si>
  <si>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</si>
  <si>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</si>
  <si>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</si>
  <si>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</si>
  <si>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</si>
  <si>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</si>
  <si>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</si>
  <si>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</si>
  <si>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</si>
  <si>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</si>
  <si>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</si>
  <si>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</si>
  <si>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</si>
  <si>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</si>
  <si>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</si>
  <si>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>Борукаева И.И.</t>
  </si>
  <si>
    <t xml:space="preserve">  Межбюджетные трансферты,  бюджетов поселений по  на осуществление части полномочий по решению вопросов местного значения в соответствии с заключенными соглашениями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</si>
  <si>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</si>
  <si>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</si>
  <si>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</si>
  <si>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</si>
  <si>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</si>
  <si>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</si>
  <si>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</si>
  <si>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</si>
  <si>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</si>
  <si>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</si>
  <si>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</si>
  <si>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</si>
  <si>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</si>
  <si>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</si>
  <si>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</si>
  <si>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</si>
  <si>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</si>
  <si>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</si>
  <si>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</si>
  <si>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</si>
  <si>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</si>
  <si>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</si>
  <si>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</si>
  <si>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</si>
  <si>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</si>
  <si>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</si>
  <si>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</si>
  <si>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</si>
  <si>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</si>
  <si>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</si>
  <si>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</si>
  <si>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</si>
  <si>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</si>
  <si>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</si>
  <si>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</si>
  <si>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</si>
  <si>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</si>
  <si>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</si>
  <si>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</si>
  <si>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</si>
  <si>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t>000  1  05  03021  01  0000  110</t>
  </si>
  <si>
    <t>000  1  05  01021  01  0000  110</t>
  </si>
  <si>
    <t>Другие общегосударственные вопросы</t>
  </si>
  <si>
    <t>343 0113 9990000000 000</t>
  </si>
  <si>
    <t>Изготовление технических планов и кадастровых паспортов на объекте недвижимого имущества</t>
  </si>
  <si>
    <t>343 0113 9990044060 240</t>
  </si>
  <si>
    <t>П226.05</t>
  </si>
  <si>
    <t>343 0113 9990044060 244</t>
  </si>
  <si>
    <t>Изготовление технических планов и кадастровых паспортов на объекты недвижимого имущества</t>
  </si>
  <si>
    <t xml:space="preserve">Национальная экономика </t>
  </si>
  <si>
    <t>343 0400 0000000000 000</t>
  </si>
  <si>
    <t>Сельское хозяйство и рыболовство</t>
  </si>
  <si>
    <t>343 0405 0000000000 000</t>
  </si>
  <si>
    <t>Организация работы по уничтожению очагов дикорастущей конопли путем применения гербицидов</t>
  </si>
  <si>
    <t>343 0405 1000144432 244</t>
  </si>
  <si>
    <t xml:space="preserve"> Уувеличение стоимости иных материальных запасов</t>
  </si>
  <si>
    <t>000  2  02  49999  10  0000  150</t>
  </si>
  <si>
    <t>343 1101 9990044310 200</t>
  </si>
  <si>
    <r>
      <t xml:space="preserve">                 </t>
    </r>
    <r>
      <rPr>
        <u val="single"/>
        <sz val="12"/>
        <rFont val="Times New Roman"/>
        <family val="1"/>
      </rPr>
      <t>на 1 августа 2023 г</t>
    </r>
    <r>
      <rPr>
        <sz val="12"/>
        <rFont val="Times New Roman"/>
        <family val="1"/>
      </rPr>
      <t>.</t>
    </r>
  </si>
  <si>
    <t>01.08.2023</t>
  </si>
  <si>
    <t xml:space="preserve">                                                 остаток на 01.08.2023г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</si>
</sst>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3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3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4" applyNumberFormat="1" applyFont="1" applyBorder="1" applyAlignment="1">
      <alignment horizontal="center" vertical="top" wrapText="1"/>
      <protection/>
    </xf>
    <xf numFmtId="49" fontId="32" fillId="0" borderId="23" xfId="54" applyNumberFormat="1" applyFont="1" applyBorder="1" applyAlignment="1">
      <alignment horizontal="center" vertical="top" wrapText="1"/>
      <protection/>
    </xf>
    <xf numFmtId="0" fontId="32" fillId="0" borderId="31" xfId="54" applyNumberFormat="1" applyFont="1" applyBorder="1" applyAlignment="1">
      <alignment wrapText="1"/>
      <protection/>
    </xf>
    <xf numFmtId="0" fontId="32" fillId="0" borderId="32" xfId="54" applyNumberFormat="1" applyFont="1" applyBorder="1" applyAlignment="1">
      <alignment horizontal="center" wrapText="1"/>
      <protection/>
    </xf>
    <xf numFmtId="0" fontId="32" fillId="0" borderId="32" xfId="54" applyNumberFormat="1" applyFont="1" applyBorder="1" applyAlignment="1">
      <alignment wrapText="1"/>
      <protection/>
    </xf>
    <xf numFmtId="4" fontId="32" fillId="0" borderId="13" xfId="54" applyNumberFormat="1" applyFont="1" applyBorder="1" applyAlignment="1">
      <alignment horizontal="center"/>
      <protection/>
    </xf>
    <xf numFmtId="1" fontId="32" fillId="0" borderId="33" xfId="54" applyNumberFormat="1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1" fontId="32" fillId="0" borderId="0" xfId="54" applyNumberFormat="1" applyFont="1" applyBorder="1" applyAlignment="1">
      <alignment horizontal="center"/>
      <protection/>
    </xf>
    <xf numFmtId="49" fontId="32" fillId="0" borderId="0" xfId="54" applyNumberFormat="1" applyFont="1" applyBorder="1">
      <alignment/>
      <protection/>
    </xf>
    <xf numFmtId="4" fontId="32" fillId="0" borderId="0" xfId="54" applyNumberFormat="1" applyFont="1" applyBorder="1" applyAlignment="1">
      <alignment horizontal="right"/>
      <protection/>
    </xf>
    <xf numFmtId="4" fontId="32" fillId="0" borderId="0" xfId="54" applyNumberFormat="1" applyFont="1" applyFill="1" applyBorder="1" applyAlignment="1">
      <alignment horizontal="right"/>
      <protection/>
    </xf>
    <xf numFmtId="4" fontId="32" fillId="0" borderId="0" xfId="54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4" applyNumberFormat="1" applyFont="1" applyBorder="1" applyAlignment="1">
      <alignment horizontal="center"/>
      <protection/>
    </xf>
    <xf numFmtId="1" fontId="32" fillId="0" borderId="35" xfId="54" applyNumberFormat="1" applyFont="1" applyBorder="1" applyAlignment="1">
      <alignment horizontal="center"/>
      <protection/>
    </xf>
    <xf numFmtId="49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Border="1" applyAlignment="1">
      <alignment horizontal="right"/>
      <protection/>
    </xf>
    <xf numFmtId="49" fontId="32" fillId="0" borderId="13" xfId="54" applyNumberFormat="1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2" applyNumberFormat="1" applyFont="1" applyBorder="1" applyAlignment="1">
      <alignment horizontal="center"/>
      <protection/>
    </xf>
    <xf numFmtId="0" fontId="32" fillId="0" borderId="13" xfId="52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2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4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4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2" applyNumberFormat="1" applyFont="1" applyBorder="1" applyAlignment="1">
      <alignment wrapText="1"/>
      <protection/>
    </xf>
    <xf numFmtId="1" fontId="27" fillId="0" borderId="13" xfId="52" applyNumberFormat="1" applyFont="1" applyBorder="1" applyAlignment="1">
      <alignment horizontal="center"/>
      <protection/>
    </xf>
    <xf numFmtId="49" fontId="27" fillId="0" borderId="13" xfId="52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4" applyNumberFormat="1" applyFont="1" applyBorder="1" applyAlignment="1">
      <alignment wrapText="1"/>
      <protection/>
    </xf>
    <xf numFmtId="1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2" fontId="32" fillId="0" borderId="13" xfId="0" applyNumberFormat="1" applyFont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27" fillId="24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" fontId="27" fillId="0" borderId="13" xfId="0" applyNumberFormat="1" applyFont="1" applyFill="1" applyBorder="1" applyAlignment="1" applyProtection="1">
      <alignment horizontal="center"/>
      <protection locked="0"/>
    </xf>
    <xf numFmtId="1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left"/>
    </xf>
    <xf numFmtId="4" fontId="27" fillId="0" borderId="13" xfId="0" applyNumberFormat="1" applyFont="1" applyBorder="1" applyAlignment="1">
      <alignment/>
    </xf>
    <xf numFmtId="4" fontId="27" fillId="0" borderId="13" xfId="0" applyNumberFormat="1" applyFont="1" applyBorder="1" applyAlignment="1">
      <alignment horizontal="right"/>
    </xf>
    <xf numFmtId="4" fontId="14" fillId="0" borderId="0" xfId="0" applyNumberFormat="1" applyFont="1" applyAlignment="1">
      <alignment/>
    </xf>
    <xf numFmtId="1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left"/>
    </xf>
    <xf numFmtId="4" fontId="32" fillId="0" borderId="13" xfId="0" applyNumberFormat="1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2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4" applyNumberFormat="1" applyFont="1" applyBorder="1" applyAlignment="1">
      <alignment horizontal="center" vertical="center" wrapText="1"/>
      <protection/>
    </xf>
    <xf numFmtId="49" fontId="32" fillId="0" borderId="10" xfId="54" applyNumberFormat="1" applyFont="1" applyBorder="1" applyAlignment="1">
      <alignment horizontal="center" vertical="top" wrapText="1"/>
      <protection/>
    </xf>
    <xf numFmtId="0" fontId="28" fillId="0" borderId="0" xfId="0" applyFont="1" applyAlignment="1">
      <alignment horizontal="left" vertical="justify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111</xdr:row>
      <xdr:rowOff>28575</xdr:rowOff>
    </xdr:from>
    <xdr:to>
      <xdr:col>0</xdr:col>
      <xdr:colOff>1628775</xdr:colOff>
      <xdr:row>128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232600"/>
          <a:ext cx="1143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112</xdr:row>
      <xdr:rowOff>219075</xdr:rowOff>
    </xdr:from>
    <xdr:to>
      <xdr:col>0</xdr:col>
      <xdr:colOff>1666875</xdr:colOff>
      <xdr:row>114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2718375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138</xdr:row>
      <xdr:rowOff>219075</xdr:rowOff>
    </xdr:from>
    <xdr:to>
      <xdr:col>0</xdr:col>
      <xdr:colOff>1666875</xdr:colOff>
      <xdr:row>140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4196000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40" zoomScalePageLayoutView="0" workbookViewId="0" topLeftCell="A1">
      <selection activeCell="E36" sqref="E36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205" t="s">
        <v>124</v>
      </c>
      <c r="D1" s="205"/>
      <c r="E1" s="205"/>
      <c r="F1" s="205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207" t="s">
        <v>36</v>
      </c>
      <c r="B3" s="207"/>
      <c r="C3" s="207"/>
      <c r="D3" s="207"/>
      <c r="E3" s="207"/>
      <c r="F3" s="50" t="s">
        <v>2</v>
      </c>
    </row>
    <row r="4" spans="1:6" ht="15.75">
      <c r="A4" s="46"/>
      <c r="B4" s="208" t="s">
        <v>397</v>
      </c>
      <c r="C4" s="208"/>
      <c r="D4" s="211" t="s">
        <v>105</v>
      </c>
      <c r="E4" s="212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398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16" t="s">
        <v>290</v>
      </c>
      <c r="B7" s="216"/>
      <c r="C7" s="216"/>
      <c r="D7" s="216"/>
      <c r="E7" s="45" t="s">
        <v>121</v>
      </c>
      <c r="F7" s="54">
        <v>343</v>
      </c>
    </row>
    <row r="8" spans="1:6" ht="1.5" customHeight="1" hidden="1">
      <c r="A8" s="209" t="s">
        <v>158</v>
      </c>
      <c r="B8" s="210"/>
      <c r="C8" s="210"/>
      <c r="D8" s="210"/>
      <c r="E8" s="45"/>
      <c r="F8" s="214">
        <v>90635445101</v>
      </c>
    </row>
    <row r="9" spans="1:6" ht="18" customHeight="1">
      <c r="A9" s="46"/>
      <c r="B9" s="213"/>
      <c r="C9" s="213"/>
      <c r="D9" s="46"/>
      <c r="E9" s="45" t="s">
        <v>106</v>
      </c>
      <c r="F9" s="215"/>
    </row>
    <row r="10" spans="1:6" ht="18.75" customHeight="1">
      <c r="A10" s="46" t="s">
        <v>157</v>
      </c>
      <c r="B10" s="45"/>
      <c r="C10" s="45" t="s">
        <v>369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206" t="s">
        <v>344</v>
      </c>
      <c r="B12" s="206"/>
      <c r="C12" s="206"/>
      <c r="D12" s="206"/>
      <c r="E12" s="206"/>
      <c r="F12" s="206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3" t="s">
        <v>1</v>
      </c>
      <c r="C15" s="134" t="s">
        <v>12</v>
      </c>
      <c r="D15" s="64">
        <f>D16+D57</f>
        <v>4940000</v>
      </c>
      <c r="E15" s="64">
        <f>E16+E57</f>
        <v>2728411.71</v>
      </c>
      <c r="F15" s="64">
        <f aca="true" t="shared" si="0" ref="F15:F21">D15-E15</f>
        <v>2211588.29</v>
      </c>
    </row>
    <row r="16" spans="1:6" s="2" customFormat="1" ht="15.75">
      <c r="A16" s="57" t="s">
        <v>225</v>
      </c>
      <c r="B16" s="135" t="s">
        <v>1</v>
      </c>
      <c r="C16" s="136" t="s">
        <v>57</v>
      </c>
      <c r="D16" s="64">
        <f>D17+D22+D30</f>
        <v>2317600</v>
      </c>
      <c r="E16" s="64">
        <f>E17+E22+E30+E41+E52</f>
        <v>1135311.71</v>
      </c>
      <c r="F16" s="64">
        <f t="shared" si="0"/>
        <v>1182288.29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7">
        <f>D18</f>
        <v>100000</v>
      </c>
      <c r="E17" s="138">
        <f>E18</f>
        <v>31327.890000000003</v>
      </c>
      <c r="F17" s="139">
        <f t="shared" si="0"/>
        <v>68672.11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</f>
        <v>31327.890000000003</v>
      </c>
      <c r="F18" s="62">
        <f t="shared" si="0"/>
        <v>68672.11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20368.06</v>
      </c>
      <c r="F19" s="62">
        <f t="shared" si="0"/>
        <v>79631.94</v>
      </c>
    </row>
    <row r="20" spans="1:6" s="2" customFormat="1" ht="52.5" customHeight="1">
      <c r="A20" s="57" t="s">
        <v>118</v>
      </c>
      <c r="B20" s="58" t="s">
        <v>1</v>
      </c>
      <c r="C20" s="59" t="s">
        <v>345</v>
      </c>
      <c r="D20" s="63"/>
      <c r="E20" s="64">
        <v>9626.02</v>
      </c>
      <c r="F20" s="62">
        <f t="shared" si="0"/>
        <v>-9626.02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1333.81</v>
      </c>
      <c r="F21" s="62">
        <f t="shared" si="0"/>
        <v>-1333.81</v>
      </c>
    </row>
    <row r="22" spans="1:6" s="2" customFormat="1" ht="14.25" customHeight="1">
      <c r="A22" s="57" t="s">
        <v>15</v>
      </c>
      <c r="B22" s="58" t="s">
        <v>1</v>
      </c>
      <c r="C22" s="59" t="s">
        <v>60</v>
      </c>
      <c r="D22" s="63">
        <f>D23+D27</f>
        <v>1300000</v>
      </c>
      <c r="E22" s="64">
        <f>E23+E27</f>
        <v>637885.3</v>
      </c>
      <c r="F22" s="62">
        <f aca="true" t="shared" si="1" ref="F22:F28">D22-E22</f>
        <v>662114.7</v>
      </c>
    </row>
    <row r="23" spans="1:6" s="2" customFormat="1" ht="30" customHeight="1">
      <c r="A23" s="57" t="s">
        <v>161</v>
      </c>
      <c r="B23" s="67" t="s">
        <v>1</v>
      </c>
      <c r="C23" s="65" t="s">
        <v>162</v>
      </c>
      <c r="D23" s="66">
        <f>D24</f>
        <v>500000</v>
      </c>
      <c r="E23" s="64">
        <f>E24</f>
        <v>255404.93</v>
      </c>
      <c r="F23" s="62">
        <f t="shared" si="1"/>
        <v>244595.07</v>
      </c>
    </row>
    <row r="24" spans="1:6" s="2" customFormat="1" ht="29.25" customHeight="1">
      <c r="A24" s="57" t="s">
        <v>159</v>
      </c>
      <c r="B24" s="67" t="s">
        <v>1</v>
      </c>
      <c r="C24" s="65" t="s">
        <v>160</v>
      </c>
      <c r="D24" s="66">
        <v>500000</v>
      </c>
      <c r="E24" s="64">
        <f>E25+E26</f>
        <v>255404.93</v>
      </c>
      <c r="F24" s="62">
        <f t="shared" si="1"/>
        <v>244595.07</v>
      </c>
    </row>
    <row r="25" spans="1:6" s="2" customFormat="1" ht="27" customHeight="1">
      <c r="A25" s="57" t="s">
        <v>159</v>
      </c>
      <c r="B25" s="67" t="s">
        <v>1</v>
      </c>
      <c r="C25" s="65" t="s">
        <v>163</v>
      </c>
      <c r="D25" s="66">
        <v>0</v>
      </c>
      <c r="E25" s="64">
        <v>252833.53</v>
      </c>
      <c r="F25" s="62">
        <f>D25-E25</f>
        <v>-252833.53</v>
      </c>
    </row>
    <row r="26" spans="1:6" s="2" customFormat="1" ht="27" customHeight="1">
      <c r="A26" s="57" t="s">
        <v>159</v>
      </c>
      <c r="B26" s="193" t="s">
        <v>1</v>
      </c>
      <c r="C26" s="65" t="s">
        <v>380</v>
      </c>
      <c r="D26" s="194"/>
      <c r="E26" s="64">
        <v>2571.4</v>
      </c>
      <c r="F26" s="195"/>
    </row>
    <row r="27" spans="1:6" s="2" customFormat="1" ht="15" customHeight="1">
      <c r="A27" s="109" t="s">
        <v>86</v>
      </c>
      <c r="B27" s="145" t="s">
        <v>1</v>
      </c>
      <c r="C27" s="146" t="s">
        <v>85</v>
      </c>
      <c r="D27" s="64">
        <f>D28</f>
        <v>800000</v>
      </c>
      <c r="E27" s="64">
        <f>E28+E29</f>
        <v>382480.37</v>
      </c>
      <c r="F27" s="120">
        <f t="shared" si="1"/>
        <v>417519.63</v>
      </c>
    </row>
    <row r="28" spans="1:6" s="2" customFormat="1" ht="15.75" customHeight="1">
      <c r="A28" s="109" t="s">
        <v>86</v>
      </c>
      <c r="B28" s="145" t="s">
        <v>1</v>
      </c>
      <c r="C28" s="146" t="s">
        <v>87</v>
      </c>
      <c r="D28" s="64">
        <v>800000</v>
      </c>
      <c r="E28" s="64">
        <v>382480.37</v>
      </c>
      <c r="F28" s="120">
        <f t="shared" si="1"/>
        <v>417519.63</v>
      </c>
    </row>
    <row r="29" spans="1:6" s="2" customFormat="1" ht="39" customHeight="1">
      <c r="A29" s="109" t="s">
        <v>164</v>
      </c>
      <c r="B29" s="145" t="s">
        <v>1</v>
      </c>
      <c r="C29" s="146" t="s">
        <v>379</v>
      </c>
      <c r="D29" s="64"/>
      <c r="E29" s="64"/>
      <c r="F29" s="120"/>
    </row>
    <row r="30" spans="1:6" s="2" customFormat="1" ht="15.75">
      <c r="A30" s="104" t="s">
        <v>16</v>
      </c>
      <c r="B30" s="135" t="s">
        <v>1</v>
      </c>
      <c r="C30" s="143" t="s">
        <v>61</v>
      </c>
      <c r="D30" s="66">
        <f>D31+D33</f>
        <v>917600</v>
      </c>
      <c r="E30" s="144">
        <f>E31+E33</f>
        <v>466098.52</v>
      </c>
      <c r="F30" s="139">
        <f aca="true" t="shared" si="2" ref="F30:F37">D30-E30</f>
        <v>451501.48</v>
      </c>
    </row>
    <row r="31" spans="1:6" s="2" customFormat="1" ht="15.75">
      <c r="A31" s="57" t="s">
        <v>17</v>
      </c>
      <c r="B31" s="58" t="s">
        <v>1</v>
      </c>
      <c r="C31" s="59" t="s">
        <v>62</v>
      </c>
      <c r="D31" s="63">
        <v>200000</v>
      </c>
      <c r="E31" s="64">
        <v>283798.23</v>
      </c>
      <c r="F31" s="62">
        <f t="shared" si="2"/>
        <v>-83798.22999999998</v>
      </c>
    </row>
    <row r="32" spans="1:6" s="2" customFormat="1" ht="47.25">
      <c r="A32" s="108" t="s">
        <v>107</v>
      </c>
      <c r="B32" s="58" t="s">
        <v>1</v>
      </c>
      <c r="C32" s="59" t="s">
        <v>63</v>
      </c>
      <c r="D32" s="63">
        <v>200000</v>
      </c>
      <c r="E32" s="64">
        <v>283798.23</v>
      </c>
      <c r="F32" s="62">
        <f t="shared" si="2"/>
        <v>-83798.22999999998</v>
      </c>
    </row>
    <row r="33" spans="1:6" s="2" customFormat="1" ht="15.75">
      <c r="A33" s="109" t="s">
        <v>18</v>
      </c>
      <c r="B33" s="103" t="s">
        <v>1</v>
      </c>
      <c r="C33" s="59" t="s">
        <v>64</v>
      </c>
      <c r="D33" s="63">
        <f>D34+D36</f>
        <v>717600</v>
      </c>
      <c r="E33" s="64">
        <f>E34+E36</f>
        <v>182300.29</v>
      </c>
      <c r="F33" s="62">
        <f t="shared" si="2"/>
        <v>535299.71</v>
      </c>
    </row>
    <row r="34" spans="1:6" s="2" customFormat="1" ht="34.5" customHeight="1">
      <c r="A34" s="109" t="s">
        <v>109</v>
      </c>
      <c r="B34" s="103" t="s">
        <v>1</v>
      </c>
      <c r="C34" s="59" t="s">
        <v>122</v>
      </c>
      <c r="D34" s="63">
        <f>D35</f>
        <v>400000</v>
      </c>
      <c r="E34" s="64">
        <f>E35</f>
        <v>141378</v>
      </c>
      <c r="F34" s="62">
        <f t="shared" si="2"/>
        <v>258622</v>
      </c>
    </row>
    <row r="35" spans="1:6" s="2" customFormat="1" ht="37.5" customHeight="1">
      <c r="A35" s="109" t="s">
        <v>109</v>
      </c>
      <c r="B35" s="103" t="s">
        <v>1</v>
      </c>
      <c r="C35" s="59" t="s">
        <v>108</v>
      </c>
      <c r="D35" s="63">
        <v>400000</v>
      </c>
      <c r="E35" s="64">
        <v>141378</v>
      </c>
      <c r="F35" s="62">
        <f t="shared" si="2"/>
        <v>258622</v>
      </c>
    </row>
    <row r="36" spans="1:6" s="2" customFormat="1" ht="15.75">
      <c r="A36" s="104" t="s">
        <v>111</v>
      </c>
      <c r="B36" s="58" t="s">
        <v>1</v>
      </c>
      <c r="C36" s="59" t="s">
        <v>110</v>
      </c>
      <c r="D36" s="63">
        <f>D37</f>
        <v>317600</v>
      </c>
      <c r="E36" s="64">
        <f>E37</f>
        <v>40922.29</v>
      </c>
      <c r="F36" s="62">
        <f t="shared" si="2"/>
        <v>276677.71</v>
      </c>
    </row>
    <row r="37" spans="1:6" s="2" customFormat="1" ht="36" customHeight="1">
      <c r="A37" s="57" t="s">
        <v>113</v>
      </c>
      <c r="B37" s="58" t="s">
        <v>1</v>
      </c>
      <c r="C37" s="59" t="s">
        <v>112</v>
      </c>
      <c r="D37" s="63">
        <v>317600</v>
      </c>
      <c r="E37" s="64">
        <v>40922.29</v>
      </c>
      <c r="F37" s="62">
        <f t="shared" si="2"/>
        <v>276677.71</v>
      </c>
    </row>
    <row r="38" spans="1:6" s="2" customFormat="1" ht="9.75" customHeight="1" hidden="1">
      <c r="A38" s="68" t="s">
        <v>54</v>
      </c>
      <c r="B38" s="58" t="s">
        <v>1</v>
      </c>
      <c r="C38" s="59" t="s">
        <v>67</v>
      </c>
      <c r="D38" s="63"/>
      <c r="E38" s="64" t="s">
        <v>50</v>
      </c>
      <c r="F38" s="62">
        <f>D38</f>
        <v>0</v>
      </c>
    </row>
    <row r="39" spans="1:6" s="2" customFormat="1" ht="0.75" customHeight="1" hidden="1">
      <c r="A39" s="68" t="s">
        <v>55</v>
      </c>
      <c r="B39" s="58" t="s">
        <v>1</v>
      </c>
      <c r="C39" s="59" t="s">
        <v>68</v>
      </c>
      <c r="D39" s="63"/>
      <c r="E39" s="64" t="s">
        <v>50</v>
      </c>
      <c r="F39" s="62">
        <f aca="true" t="shared" si="3" ref="F39:F69">D39</f>
        <v>0</v>
      </c>
    </row>
    <row r="40" spans="1:6" s="2" customFormat="1" ht="73.5" customHeight="1" hidden="1">
      <c r="A40" s="68" t="s">
        <v>56</v>
      </c>
      <c r="B40" s="58" t="s">
        <v>1</v>
      </c>
      <c r="C40" s="59" t="s">
        <v>69</v>
      </c>
      <c r="D40" s="63"/>
      <c r="E40" s="64" t="s">
        <v>50</v>
      </c>
      <c r="F40" s="62">
        <f t="shared" si="3"/>
        <v>0</v>
      </c>
    </row>
    <row r="41" spans="1:6" s="2" customFormat="1" ht="51.75" customHeight="1">
      <c r="A41" s="69" t="s">
        <v>168</v>
      </c>
      <c r="B41" s="70" t="s">
        <v>1</v>
      </c>
      <c r="C41" s="72" t="s">
        <v>169</v>
      </c>
      <c r="D41" s="71">
        <f>D42+D43</f>
        <v>0</v>
      </c>
      <c r="E41" s="71">
        <f>E42+E43</f>
        <v>0</v>
      </c>
      <c r="F41" s="71">
        <f>D41-E41</f>
        <v>0</v>
      </c>
    </row>
    <row r="42" spans="1:6" s="2" customFormat="1" ht="13.5" customHeight="1">
      <c r="A42" s="69" t="s">
        <v>165</v>
      </c>
      <c r="B42" s="70" t="s">
        <v>1</v>
      </c>
      <c r="C42" s="72" t="s">
        <v>170</v>
      </c>
      <c r="D42" s="71">
        <f>D43</f>
        <v>0</v>
      </c>
      <c r="E42" s="71"/>
      <c r="F42" s="71"/>
    </row>
    <row r="43" spans="1:6" s="2" customFormat="1" ht="36" customHeight="1">
      <c r="A43" s="69" t="s">
        <v>166</v>
      </c>
      <c r="B43" s="70" t="s">
        <v>1</v>
      </c>
      <c r="C43" s="72" t="s">
        <v>171</v>
      </c>
      <c r="D43" s="71">
        <v>0</v>
      </c>
      <c r="E43" s="71">
        <f>E44</f>
        <v>0</v>
      </c>
      <c r="F43" s="71">
        <f>D43-E43</f>
        <v>0</v>
      </c>
    </row>
    <row r="44" spans="1:27" s="2" customFormat="1" ht="35.25" customHeight="1">
      <c r="A44" s="69" t="s">
        <v>167</v>
      </c>
      <c r="B44" s="70" t="s">
        <v>1</v>
      </c>
      <c r="C44" s="72" t="s">
        <v>172</v>
      </c>
      <c r="D44" s="73">
        <f>D43</f>
        <v>0</v>
      </c>
      <c r="E44" s="71">
        <v>0</v>
      </c>
      <c r="F44" s="71">
        <f>D44-E44</f>
        <v>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2" customFormat="1" ht="54.75" customHeight="1" hidden="1">
      <c r="A45" s="57" t="s">
        <v>19</v>
      </c>
      <c r="B45" s="58" t="s">
        <v>1</v>
      </c>
      <c r="C45" s="59" t="s">
        <v>65</v>
      </c>
      <c r="D45" s="63"/>
      <c r="E45" s="64" t="s">
        <v>50</v>
      </c>
      <c r="F45" s="162">
        <f t="shared" si="3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2" customFormat="1" ht="24" customHeight="1" hidden="1">
      <c r="A46" s="57" t="s">
        <v>83</v>
      </c>
      <c r="B46" s="58" t="s">
        <v>1</v>
      </c>
      <c r="C46" s="59" t="s">
        <v>66</v>
      </c>
      <c r="D46" s="63"/>
      <c r="E46" s="64" t="s">
        <v>50</v>
      </c>
      <c r="F46" s="162">
        <f t="shared" si="3"/>
        <v>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2" customFormat="1" ht="35.25" customHeight="1" hidden="1">
      <c r="A47" s="57" t="s">
        <v>102</v>
      </c>
      <c r="B47" s="58" t="s">
        <v>1</v>
      </c>
      <c r="C47" s="59" t="s">
        <v>103</v>
      </c>
      <c r="D47" s="63"/>
      <c r="E47" s="64" t="s">
        <v>50</v>
      </c>
      <c r="F47" s="162">
        <f t="shared" si="3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2" customFormat="1" ht="31.5" hidden="1">
      <c r="A48" s="57" t="s">
        <v>120</v>
      </c>
      <c r="B48" s="58" t="s">
        <v>1</v>
      </c>
      <c r="C48" s="59" t="s">
        <v>104</v>
      </c>
      <c r="D48" s="63"/>
      <c r="E48" s="64" t="s">
        <v>50</v>
      </c>
      <c r="F48" s="162">
        <f t="shared" si="3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2" customFormat="1" ht="15.75" hidden="1">
      <c r="A49" s="74" t="s">
        <v>82</v>
      </c>
      <c r="B49" s="58" t="s">
        <v>1</v>
      </c>
      <c r="C49" s="59" t="s">
        <v>81</v>
      </c>
      <c r="D49" s="63"/>
      <c r="E49" s="64" t="s">
        <v>50</v>
      </c>
      <c r="F49" s="162">
        <f t="shared" si="3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2" customFormat="1" ht="31.5" hidden="1">
      <c r="A50" s="74" t="s">
        <v>126</v>
      </c>
      <c r="B50" s="58" t="s">
        <v>1</v>
      </c>
      <c r="C50" s="59" t="s">
        <v>127</v>
      </c>
      <c r="D50" s="63"/>
      <c r="E50" s="64" t="s">
        <v>50</v>
      </c>
      <c r="F50" s="162">
        <f t="shared" si="3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2" customFormat="1" ht="47.25" hidden="1">
      <c r="A51" s="75" t="s">
        <v>128</v>
      </c>
      <c r="B51" s="58" t="s">
        <v>1</v>
      </c>
      <c r="C51" s="59" t="s">
        <v>129</v>
      </c>
      <c r="D51" s="63"/>
      <c r="E51" s="64" t="s">
        <v>50</v>
      </c>
      <c r="F51" s="162">
        <f t="shared" si="3"/>
        <v>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56" customFormat="1" ht="15.75">
      <c r="A52" s="157" t="s">
        <v>306</v>
      </c>
      <c r="B52" s="70" t="s">
        <v>1</v>
      </c>
      <c r="C52" s="70" t="s">
        <v>315</v>
      </c>
      <c r="D52" s="71">
        <v>0</v>
      </c>
      <c r="E52" s="71">
        <f>E53</f>
        <v>0</v>
      </c>
      <c r="F52" s="71">
        <f aca="true" t="shared" si="4" ref="F52:F57">D52-E52</f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9"/>
      <c r="AA52" s="159"/>
    </row>
    <row r="53" spans="1:27" s="77" customFormat="1" ht="15.75">
      <c r="A53" s="69" t="s">
        <v>318</v>
      </c>
      <c r="B53" s="70" t="s">
        <v>1</v>
      </c>
      <c r="C53" s="70" t="s">
        <v>314</v>
      </c>
      <c r="D53" s="71">
        <v>0</v>
      </c>
      <c r="E53" s="71">
        <f>E54</f>
        <v>0</v>
      </c>
      <c r="F53" s="71">
        <f t="shared" si="4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161"/>
      <c r="Y53" s="161"/>
      <c r="Z53" s="161"/>
      <c r="AA53" s="161"/>
    </row>
    <row r="54" spans="1:27" s="77" customFormat="1" ht="31.5">
      <c r="A54" s="69" t="s">
        <v>307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161"/>
      <c r="Y54" s="161"/>
      <c r="Z54" s="161"/>
      <c r="AA54" s="161"/>
    </row>
    <row r="55" spans="1:27" s="77" customFormat="1" ht="15.75">
      <c r="A55" s="69" t="s">
        <v>308</v>
      </c>
      <c r="B55" s="70" t="s">
        <v>1</v>
      </c>
      <c r="C55" s="70" t="s">
        <v>317</v>
      </c>
      <c r="D55" s="71">
        <v>0</v>
      </c>
      <c r="E55" s="71">
        <f>E56</f>
        <v>0</v>
      </c>
      <c r="F55" s="71">
        <f t="shared" si="4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161"/>
      <c r="Y55" s="161"/>
      <c r="Z55" s="161"/>
      <c r="AA55" s="161"/>
    </row>
    <row r="56" spans="1:27" s="77" customFormat="1" ht="15.75">
      <c r="A56" s="69" t="s">
        <v>309</v>
      </c>
      <c r="B56" s="70" t="s">
        <v>1</v>
      </c>
      <c r="C56" s="70" t="s">
        <v>316</v>
      </c>
      <c r="D56" s="71">
        <v>0</v>
      </c>
      <c r="E56" s="71">
        <v>0</v>
      </c>
      <c r="F56" s="71">
        <f t="shared" si="4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61"/>
      <c r="X56" s="161"/>
      <c r="Y56" s="161"/>
      <c r="Z56" s="161"/>
      <c r="AA56" s="161"/>
    </row>
    <row r="57" spans="1:6" s="2" customFormat="1" ht="15.75">
      <c r="A57" s="57" t="s">
        <v>20</v>
      </c>
      <c r="B57" s="58" t="s">
        <v>1</v>
      </c>
      <c r="C57" s="59" t="s">
        <v>70</v>
      </c>
      <c r="D57" s="63">
        <f>D58</f>
        <v>2622400</v>
      </c>
      <c r="E57" s="64">
        <f>E58</f>
        <v>1593100</v>
      </c>
      <c r="F57" s="62">
        <f t="shared" si="4"/>
        <v>1029300</v>
      </c>
    </row>
    <row r="58" spans="1:6" s="2" customFormat="1" ht="47.25">
      <c r="A58" s="57" t="s">
        <v>21</v>
      </c>
      <c r="B58" s="58" t="s">
        <v>1</v>
      </c>
      <c r="C58" s="59" t="s">
        <v>71</v>
      </c>
      <c r="D58" s="63">
        <f>D59+D62+D70</f>
        <v>2622400</v>
      </c>
      <c r="E58" s="64">
        <f>E59+E62+E70</f>
        <v>1593100</v>
      </c>
      <c r="F58" s="62">
        <f t="shared" si="3"/>
        <v>2622400</v>
      </c>
    </row>
    <row r="59" spans="1:6" s="2" customFormat="1" ht="31.5">
      <c r="A59" s="57" t="s">
        <v>22</v>
      </c>
      <c r="B59" s="58" t="s">
        <v>1</v>
      </c>
      <c r="C59" s="59" t="s">
        <v>310</v>
      </c>
      <c r="D59" s="63">
        <f>D60</f>
        <v>2289600</v>
      </c>
      <c r="E59" s="64">
        <f>E60</f>
        <v>1333500</v>
      </c>
      <c r="F59" s="62">
        <f aca="true" t="shared" si="5" ref="F59:F64">D59-E59</f>
        <v>956100</v>
      </c>
    </row>
    <row r="60" spans="1:6" s="2" customFormat="1" ht="24.75" customHeight="1">
      <c r="A60" s="57" t="s">
        <v>23</v>
      </c>
      <c r="B60" s="58" t="s">
        <v>1</v>
      </c>
      <c r="C60" s="59" t="s">
        <v>349</v>
      </c>
      <c r="D60" s="63">
        <f>D61</f>
        <v>2289600</v>
      </c>
      <c r="E60" s="64">
        <f>E61</f>
        <v>1333500</v>
      </c>
      <c r="F60" s="62">
        <f t="shared" si="5"/>
        <v>956100</v>
      </c>
    </row>
    <row r="61" spans="1:6" s="2" customFormat="1" ht="33.75" customHeight="1">
      <c r="A61" s="57" t="s">
        <v>116</v>
      </c>
      <c r="B61" s="58" t="s">
        <v>1</v>
      </c>
      <c r="C61" s="59" t="s">
        <v>350</v>
      </c>
      <c r="D61" s="63">
        <v>2289600</v>
      </c>
      <c r="E61" s="64">
        <v>1333500</v>
      </c>
      <c r="F61" s="62">
        <f t="shared" si="5"/>
        <v>956100</v>
      </c>
    </row>
    <row r="62" spans="1:13" s="2" customFormat="1" ht="31.5">
      <c r="A62" s="57" t="s">
        <v>24</v>
      </c>
      <c r="B62" s="58" t="s">
        <v>1</v>
      </c>
      <c r="C62" s="59" t="s">
        <v>311</v>
      </c>
      <c r="D62" s="63">
        <f>D63</f>
        <v>292800</v>
      </c>
      <c r="E62" s="64">
        <v>219600</v>
      </c>
      <c r="F62" s="62">
        <f t="shared" si="5"/>
        <v>73200</v>
      </c>
      <c r="M62" s="107"/>
    </row>
    <row r="63" spans="1:6" s="3" customFormat="1" ht="31.5">
      <c r="A63" s="57" t="s">
        <v>25</v>
      </c>
      <c r="B63" s="58" t="s">
        <v>1</v>
      </c>
      <c r="C63" s="59" t="s">
        <v>312</v>
      </c>
      <c r="D63" s="63">
        <f>D64</f>
        <v>292800</v>
      </c>
      <c r="E63" s="64">
        <f>E64</f>
        <v>219600</v>
      </c>
      <c r="F63" s="62">
        <f t="shared" si="5"/>
        <v>73200</v>
      </c>
    </row>
    <row r="64" spans="1:6" s="3" customFormat="1" ht="47.25">
      <c r="A64" s="57" t="s">
        <v>115</v>
      </c>
      <c r="B64" s="58" t="s">
        <v>1</v>
      </c>
      <c r="C64" s="59" t="s">
        <v>313</v>
      </c>
      <c r="D64" s="63">
        <v>292800</v>
      </c>
      <c r="E64" s="64">
        <v>219600</v>
      </c>
      <c r="F64" s="62">
        <f t="shared" si="5"/>
        <v>73200</v>
      </c>
    </row>
    <row r="65" spans="1:6" s="2" customFormat="1" ht="28.5" customHeight="1" hidden="1">
      <c r="A65" s="15" t="s">
        <v>79</v>
      </c>
      <c r="B65" s="14" t="s">
        <v>1</v>
      </c>
      <c r="C65" s="5" t="s">
        <v>72</v>
      </c>
      <c r="D65" s="19"/>
      <c r="E65" s="18" t="s">
        <v>50</v>
      </c>
      <c r="F65" s="20">
        <f t="shared" si="3"/>
        <v>0</v>
      </c>
    </row>
    <row r="66" spans="1:6" s="3" customFormat="1" ht="22.5" hidden="1">
      <c r="A66" s="15" t="s">
        <v>119</v>
      </c>
      <c r="B66" s="14" t="s">
        <v>1</v>
      </c>
      <c r="C66" s="5" t="s">
        <v>73</v>
      </c>
      <c r="D66" s="19"/>
      <c r="E66" s="18" t="s">
        <v>50</v>
      </c>
      <c r="F66" s="20">
        <f t="shared" si="3"/>
        <v>0</v>
      </c>
    </row>
    <row r="67" spans="1:6" ht="12.75" hidden="1">
      <c r="A67" s="16" t="s">
        <v>26</v>
      </c>
      <c r="B67" s="14" t="s">
        <v>1</v>
      </c>
      <c r="C67" s="4" t="s">
        <v>74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27</v>
      </c>
      <c r="B68" s="14" t="s">
        <v>1</v>
      </c>
      <c r="C68" s="4" t="s">
        <v>75</v>
      </c>
      <c r="D68" s="19"/>
      <c r="E68" s="18" t="s">
        <v>50</v>
      </c>
      <c r="F68" s="20">
        <f t="shared" si="3"/>
        <v>0</v>
      </c>
    </row>
    <row r="69" spans="1:6" ht="12.75" hidden="1">
      <c r="A69" s="170" t="s">
        <v>114</v>
      </c>
      <c r="B69" s="171" t="s">
        <v>1</v>
      </c>
      <c r="C69" s="172" t="s">
        <v>76</v>
      </c>
      <c r="D69" s="173"/>
      <c r="E69" s="174" t="s">
        <v>50</v>
      </c>
      <c r="F69" s="102">
        <f t="shared" si="3"/>
        <v>0</v>
      </c>
    </row>
    <row r="70" spans="1:6" ht="61.5" customHeight="1">
      <c r="A70" s="175" t="s">
        <v>338</v>
      </c>
      <c r="B70" s="176" t="s">
        <v>1</v>
      </c>
      <c r="C70" s="59" t="s">
        <v>395</v>
      </c>
      <c r="D70" s="177">
        <v>40000</v>
      </c>
      <c r="E70" s="177">
        <v>40000</v>
      </c>
      <c r="F70" s="177">
        <f>D70-E70</f>
        <v>0</v>
      </c>
    </row>
    <row r="71" spans="1:6" ht="12.75">
      <c r="A71" s="105"/>
      <c r="B71" s="100"/>
      <c r="C71" s="100"/>
      <c r="D71" s="101"/>
      <c r="E71" s="101"/>
      <c r="F71" s="100"/>
    </row>
    <row r="72" spans="1:6" ht="12.75">
      <c r="A72" s="105"/>
      <c r="B72" s="100"/>
      <c r="C72" s="100"/>
      <c r="D72" s="101"/>
      <c r="E72" s="101"/>
      <c r="F72" s="100"/>
    </row>
    <row r="73" spans="1:6" ht="12.75">
      <c r="A73" s="105"/>
      <c r="B73" s="100"/>
      <c r="C73" s="100"/>
      <c r="D73" s="101"/>
      <c r="E73" s="101"/>
      <c r="F73" s="100"/>
    </row>
    <row r="74" spans="1:6" ht="12.75">
      <c r="A74" s="105"/>
      <c r="B74" s="100"/>
      <c r="C74" s="100"/>
      <c r="D74" s="106"/>
      <c r="E74" s="101"/>
      <c r="F74" s="100"/>
    </row>
    <row r="75" spans="1:6" ht="12.75">
      <c r="A75" s="105"/>
      <c r="B75" s="100"/>
      <c r="C75" s="100"/>
      <c r="D75" s="101"/>
      <c r="E75" s="101"/>
      <c r="F75" s="100"/>
    </row>
    <row r="76" spans="1:6" ht="12.75">
      <c r="A76" s="105"/>
      <c r="B76" s="100"/>
      <c r="C76" s="100"/>
      <c r="D76" s="101"/>
      <c r="E76" s="101"/>
      <c r="F76" s="100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zoomScaleSheetLayoutView="100" zoomScalePageLayoutView="0" workbookViewId="0" topLeftCell="A1">
      <selection activeCell="I29" sqref="I29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18" t="s">
        <v>52</v>
      </c>
      <c r="G1" s="218"/>
    </row>
    <row r="2" spans="1:7" ht="21" customHeight="1">
      <c r="A2" s="217" t="s">
        <v>28</v>
      </c>
      <c r="B2" s="217"/>
      <c r="C2" s="217"/>
      <c r="D2" s="217"/>
      <c r="E2" s="217"/>
      <c r="F2" s="217"/>
      <c r="G2" s="217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5" t="s">
        <v>47</v>
      </c>
      <c r="B5" s="153">
        <v>200</v>
      </c>
      <c r="C5" s="188" t="s">
        <v>12</v>
      </c>
      <c r="D5" s="188"/>
      <c r="E5" s="187">
        <f>E7</f>
        <v>5190000</v>
      </c>
      <c r="F5" s="187">
        <f>F7</f>
        <v>2713577.98</v>
      </c>
      <c r="G5" s="151">
        <f aca="true" t="shared" si="0" ref="G5:G18">E5-F5</f>
        <v>2476422.02</v>
      </c>
      <c r="H5" s="10"/>
    </row>
    <row r="6" spans="1:8" ht="15.75">
      <c r="A6" s="155" t="s">
        <v>0</v>
      </c>
      <c r="B6" s="153"/>
      <c r="C6" s="188"/>
      <c r="D6" s="188"/>
      <c r="E6" s="187"/>
      <c r="F6" s="189"/>
      <c r="G6" s="151"/>
      <c r="H6" s="10"/>
    </row>
    <row r="7" spans="1:8" ht="31.5">
      <c r="A7" s="155" t="s">
        <v>238</v>
      </c>
      <c r="B7" s="153">
        <v>200</v>
      </c>
      <c r="C7" s="169"/>
      <c r="D7" s="169"/>
      <c r="E7" s="187">
        <f>E8+E50+E95+E99+E129+E138</f>
        <v>5190000</v>
      </c>
      <c r="F7" s="187">
        <f>F8+F50+F95+F99+F129+F138</f>
        <v>2713577.98</v>
      </c>
      <c r="G7" s="151">
        <f>E7-F7</f>
        <v>2476422.02</v>
      </c>
      <c r="H7" s="10"/>
    </row>
    <row r="8" spans="1:8" ht="60" customHeight="1">
      <c r="A8" s="152" t="s">
        <v>292</v>
      </c>
      <c r="B8" s="153">
        <v>200</v>
      </c>
      <c r="C8" s="169" t="s">
        <v>293</v>
      </c>
      <c r="D8" s="169"/>
      <c r="E8" s="187">
        <f>E9+E42+E47</f>
        <v>2689000</v>
      </c>
      <c r="F8" s="187">
        <f>F9+F47</f>
        <v>1462388.17</v>
      </c>
      <c r="G8" s="151">
        <f>E8-F8</f>
        <v>1226611.83</v>
      </c>
      <c r="H8" s="10"/>
    </row>
    <row r="9" spans="1:9" ht="74.25" customHeight="1">
      <c r="A9" s="152" t="s">
        <v>291</v>
      </c>
      <c r="B9" s="153">
        <v>200</v>
      </c>
      <c r="C9" s="154" t="s">
        <v>294</v>
      </c>
      <c r="D9" s="154"/>
      <c r="E9" s="150">
        <f>E10+E14</f>
        <v>2534000</v>
      </c>
      <c r="F9" s="150">
        <f>F10+F14</f>
        <v>1427388.17</v>
      </c>
      <c r="G9" s="151">
        <f t="shared" si="0"/>
        <v>1106611.83</v>
      </c>
      <c r="H9" s="11"/>
      <c r="I9" s="10"/>
    </row>
    <row r="10" spans="1:8" ht="33" customHeight="1">
      <c r="A10" s="117" t="s">
        <v>242</v>
      </c>
      <c r="B10" s="113">
        <v>200</v>
      </c>
      <c r="C10" s="119" t="s">
        <v>245</v>
      </c>
      <c r="D10" s="119"/>
      <c r="E10" s="120">
        <f>E11</f>
        <v>795000</v>
      </c>
      <c r="F10" s="120">
        <f>F11</f>
        <v>399548.79</v>
      </c>
      <c r="G10" s="64">
        <f t="shared" si="0"/>
        <v>395451.21</v>
      </c>
      <c r="H10" s="10"/>
    </row>
    <row r="11" spans="1:14" ht="31.5" customHeight="1">
      <c r="A11" s="117" t="s">
        <v>173</v>
      </c>
      <c r="B11" s="113">
        <v>200</v>
      </c>
      <c r="C11" s="119" t="s">
        <v>246</v>
      </c>
      <c r="D11" s="119"/>
      <c r="E11" s="120">
        <f>E12+E13</f>
        <v>795000</v>
      </c>
      <c r="F11" s="120">
        <f>F12+F13</f>
        <v>399548.79</v>
      </c>
      <c r="G11" s="64">
        <f t="shared" si="0"/>
        <v>395451.21</v>
      </c>
      <c r="H11" s="10"/>
      <c r="N11" s="116"/>
    </row>
    <row r="12" spans="1:8" ht="33" customHeight="1">
      <c r="A12" s="117" t="s">
        <v>130</v>
      </c>
      <c r="B12" s="121">
        <v>200</v>
      </c>
      <c r="C12" s="119" t="s">
        <v>247</v>
      </c>
      <c r="D12" s="119" t="s">
        <v>191</v>
      </c>
      <c r="E12" s="120">
        <v>610000</v>
      </c>
      <c r="F12" s="120">
        <v>314769.79</v>
      </c>
      <c r="G12" s="64">
        <f t="shared" si="0"/>
        <v>295230.21</v>
      </c>
      <c r="H12" s="10"/>
    </row>
    <row r="13" spans="1:8" ht="63.75" customHeight="1">
      <c r="A13" s="122" t="s">
        <v>131</v>
      </c>
      <c r="B13" s="113">
        <v>200</v>
      </c>
      <c r="C13" s="119" t="s">
        <v>248</v>
      </c>
      <c r="D13" s="119" t="s">
        <v>192</v>
      </c>
      <c r="E13" s="114">
        <v>185000</v>
      </c>
      <c r="F13" s="64">
        <v>84779</v>
      </c>
      <c r="G13" s="64">
        <f>E13-F13</f>
        <v>100221</v>
      </c>
      <c r="H13" s="10"/>
    </row>
    <row r="14" spans="1:8" ht="24.75" customHeight="1">
      <c r="A14" s="178" t="s">
        <v>174</v>
      </c>
      <c r="B14" s="113">
        <v>200</v>
      </c>
      <c r="C14" s="93" t="s">
        <v>249</v>
      </c>
      <c r="D14" s="93"/>
      <c r="E14" s="114">
        <f>E15+E18</f>
        <v>1739000</v>
      </c>
      <c r="F14" s="114">
        <f>F15+F18</f>
        <v>1027839.3799999999</v>
      </c>
      <c r="G14" s="64">
        <f t="shared" si="0"/>
        <v>711160.6200000001</v>
      </c>
      <c r="H14" s="10"/>
    </row>
    <row r="15" spans="1:8" ht="36.75" customHeight="1">
      <c r="A15" s="117" t="s">
        <v>173</v>
      </c>
      <c r="B15" s="113">
        <v>200</v>
      </c>
      <c r="C15" s="119" t="s">
        <v>250</v>
      </c>
      <c r="D15" s="119"/>
      <c r="E15" s="114">
        <f>+E16+E17</f>
        <v>1065000</v>
      </c>
      <c r="F15" s="64">
        <f>F16+F17</f>
        <v>674588.33</v>
      </c>
      <c r="G15" s="64">
        <f t="shared" si="0"/>
        <v>390411.67000000004</v>
      </c>
      <c r="H15" s="10"/>
    </row>
    <row r="16" spans="1:8" ht="39" customHeight="1">
      <c r="A16" s="117" t="s">
        <v>130</v>
      </c>
      <c r="B16" s="113">
        <v>200</v>
      </c>
      <c r="C16" s="119" t="s">
        <v>251</v>
      </c>
      <c r="D16" s="119" t="s">
        <v>191</v>
      </c>
      <c r="E16" s="64">
        <v>815000</v>
      </c>
      <c r="F16" s="64">
        <v>536881.33</v>
      </c>
      <c r="G16" s="64">
        <f t="shared" si="0"/>
        <v>278118.67000000004</v>
      </c>
      <c r="H16" s="10"/>
    </row>
    <row r="17" spans="1:8" ht="67.5" customHeight="1">
      <c r="A17" s="122" t="s">
        <v>131</v>
      </c>
      <c r="B17" s="113">
        <v>200</v>
      </c>
      <c r="C17" s="119" t="s">
        <v>252</v>
      </c>
      <c r="D17" s="119" t="s">
        <v>192</v>
      </c>
      <c r="E17" s="64">
        <v>250000</v>
      </c>
      <c r="F17" s="64">
        <v>137707</v>
      </c>
      <c r="G17" s="64">
        <f t="shared" si="0"/>
        <v>112293</v>
      </c>
      <c r="H17" s="10"/>
    </row>
    <row r="18" spans="1:8" s="12" customFormat="1" ht="33" customHeight="1">
      <c r="A18" s="117" t="s">
        <v>175</v>
      </c>
      <c r="B18" s="113">
        <v>200</v>
      </c>
      <c r="C18" s="119" t="s">
        <v>253</v>
      </c>
      <c r="D18" s="119"/>
      <c r="E18" s="64">
        <f>E19+E40</f>
        <v>674000</v>
      </c>
      <c r="F18" s="64">
        <f>F19+F39</f>
        <v>353251.05</v>
      </c>
      <c r="G18" s="64">
        <f t="shared" si="0"/>
        <v>320748.95</v>
      </c>
      <c r="H18" s="13"/>
    </row>
    <row r="19" spans="1:8" s="12" customFormat="1" ht="34.5" customHeight="1">
      <c r="A19" s="115" t="s">
        <v>176</v>
      </c>
      <c r="B19" s="113">
        <v>200</v>
      </c>
      <c r="C19" s="119" t="s">
        <v>254</v>
      </c>
      <c r="D19" s="119"/>
      <c r="E19" s="114">
        <f>+E20</f>
        <v>669000</v>
      </c>
      <c r="F19" s="64">
        <f>F20</f>
        <v>353251.05</v>
      </c>
      <c r="G19" s="64">
        <f aca="true" t="shared" si="1" ref="G19:G33">E19-F19</f>
        <v>315748.95</v>
      </c>
      <c r="H19" s="13"/>
    </row>
    <row r="20" spans="1:8" s="12" customFormat="1" ht="33.75" customHeight="1">
      <c r="A20" s="115" t="s">
        <v>343</v>
      </c>
      <c r="B20" s="113">
        <v>200</v>
      </c>
      <c r="C20" s="119" t="s">
        <v>255</v>
      </c>
      <c r="D20" s="119"/>
      <c r="E20" s="114">
        <f>E21+E35</f>
        <v>669000</v>
      </c>
      <c r="F20" s="64">
        <f>F21+F35</f>
        <v>353251.05</v>
      </c>
      <c r="G20" s="64">
        <f t="shared" si="1"/>
        <v>315748.95</v>
      </c>
      <c r="H20" s="13"/>
    </row>
    <row r="21" spans="1:8" s="12" customFormat="1" ht="33.75" customHeight="1">
      <c r="A21" s="115" t="s">
        <v>278</v>
      </c>
      <c r="B21" s="113">
        <v>200</v>
      </c>
      <c r="C21" s="119" t="s">
        <v>256</v>
      </c>
      <c r="D21" s="119"/>
      <c r="E21" s="111">
        <f>E22+E25+E26+E29+E33+E34</f>
        <v>539000</v>
      </c>
      <c r="F21" s="111">
        <f>F22+F25+F26+F29+F34</f>
        <v>298766.72</v>
      </c>
      <c r="G21" s="111">
        <v>406362.26</v>
      </c>
      <c r="H21" s="13"/>
    </row>
    <row r="22" spans="1:8" s="12" customFormat="1" ht="18" customHeight="1">
      <c r="A22" s="122" t="s">
        <v>177</v>
      </c>
      <c r="B22" s="113">
        <v>200</v>
      </c>
      <c r="C22" s="119" t="s">
        <v>256</v>
      </c>
      <c r="D22" s="119" t="s">
        <v>193</v>
      </c>
      <c r="E22" s="114">
        <f>E23+E24</f>
        <v>119000</v>
      </c>
      <c r="F22" s="64">
        <f>F23+F24</f>
        <v>72316.25</v>
      </c>
      <c r="G22" s="64">
        <f t="shared" si="1"/>
        <v>46683.75</v>
      </c>
      <c r="H22" s="13"/>
    </row>
    <row r="23" spans="1:8" s="12" customFormat="1" ht="19.5" customHeight="1">
      <c r="A23" s="109" t="s">
        <v>202</v>
      </c>
      <c r="B23" s="113">
        <v>200</v>
      </c>
      <c r="C23" s="119" t="s">
        <v>256</v>
      </c>
      <c r="D23" s="119" t="s">
        <v>194</v>
      </c>
      <c r="E23" s="114">
        <v>19000</v>
      </c>
      <c r="F23" s="64">
        <v>3369.35</v>
      </c>
      <c r="G23" s="64">
        <f t="shared" si="1"/>
        <v>15630.65</v>
      </c>
      <c r="H23" s="13"/>
    </row>
    <row r="24" spans="1:8" s="12" customFormat="1" ht="19.5" customHeight="1">
      <c r="A24" s="124" t="s">
        <v>178</v>
      </c>
      <c r="B24" s="113">
        <v>200</v>
      </c>
      <c r="C24" s="119" t="s">
        <v>256</v>
      </c>
      <c r="D24" s="119" t="s">
        <v>195</v>
      </c>
      <c r="E24" s="114">
        <v>100000</v>
      </c>
      <c r="F24" s="64">
        <v>68946.9</v>
      </c>
      <c r="G24" s="64">
        <f t="shared" si="1"/>
        <v>31053.100000000006</v>
      </c>
      <c r="H24" s="13"/>
    </row>
    <row r="25" spans="1:8" s="12" customFormat="1" ht="19.5" customHeight="1">
      <c r="A25" s="124" t="s">
        <v>370</v>
      </c>
      <c r="B25" s="113">
        <v>200</v>
      </c>
      <c r="C25" s="119" t="s">
        <v>256</v>
      </c>
      <c r="D25" s="119" t="s">
        <v>371</v>
      </c>
      <c r="E25" s="114">
        <v>120000</v>
      </c>
      <c r="F25" s="64">
        <v>105000</v>
      </c>
      <c r="G25" s="64">
        <f>E25-F25</f>
        <v>15000</v>
      </c>
      <c r="H25" s="13"/>
    </row>
    <row r="26" spans="1:8" s="12" customFormat="1" ht="19.5" customHeight="1">
      <c r="A26" s="163" t="s">
        <v>179</v>
      </c>
      <c r="B26" s="153">
        <v>200</v>
      </c>
      <c r="C26" s="169" t="s">
        <v>256</v>
      </c>
      <c r="D26" s="169"/>
      <c r="E26" s="150">
        <f>E27+E28</f>
        <v>30000</v>
      </c>
      <c r="F26" s="151">
        <f>F27+F28</f>
        <v>17543.47</v>
      </c>
      <c r="G26" s="151">
        <f>E26-F26</f>
        <v>12456.529999999999</v>
      </c>
      <c r="H26" s="13"/>
    </row>
    <row r="27" spans="1:8" s="12" customFormat="1" ht="19.5" customHeight="1">
      <c r="A27" s="110" t="s">
        <v>280</v>
      </c>
      <c r="B27" s="113">
        <v>200</v>
      </c>
      <c r="C27" s="119" t="s">
        <v>256</v>
      </c>
      <c r="D27" s="119" t="s">
        <v>281</v>
      </c>
      <c r="E27" s="114">
        <v>25000</v>
      </c>
      <c r="F27" s="64">
        <v>13543.47</v>
      </c>
      <c r="G27" s="64">
        <f>E27-F27</f>
        <v>11456.53</v>
      </c>
      <c r="H27" s="13"/>
    </row>
    <row r="28" spans="1:8" s="12" customFormat="1" ht="33.75" customHeight="1">
      <c r="A28" s="123" t="s">
        <v>320</v>
      </c>
      <c r="B28" s="118" t="s">
        <v>277</v>
      </c>
      <c r="C28" s="119" t="s">
        <v>256</v>
      </c>
      <c r="D28" s="119" t="s">
        <v>319</v>
      </c>
      <c r="E28" s="111">
        <v>5000</v>
      </c>
      <c r="F28" s="111">
        <v>4000</v>
      </c>
      <c r="G28" s="64">
        <f t="shared" si="1"/>
        <v>1000</v>
      </c>
      <c r="H28" s="13"/>
    </row>
    <row r="29" spans="1:8" s="12" customFormat="1" ht="33.75" customHeight="1">
      <c r="A29" s="124" t="s">
        <v>180</v>
      </c>
      <c r="B29" s="113">
        <v>200</v>
      </c>
      <c r="C29" s="119" t="s">
        <v>256</v>
      </c>
      <c r="D29" s="119" t="s">
        <v>196</v>
      </c>
      <c r="E29" s="114">
        <f>E30+E31+E32</f>
        <v>170000</v>
      </c>
      <c r="F29" s="64">
        <f>F30+F31+F32</f>
        <v>83258</v>
      </c>
      <c r="G29" s="64">
        <f t="shared" si="1"/>
        <v>86742</v>
      </c>
      <c r="H29" s="13"/>
    </row>
    <row r="30" spans="1:8" s="12" customFormat="1" ht="33.75" customHeight="1">
      <c r="A30" s="123" t="s">
        <v>321</v>
      </c>
      <c r="B30" s="118" t="s">
        <v>277</v>
      </c>
      <c r="C30" s="119" t="s">
        <v>256</v>
      </c>
      <c r="D30" s="119" t="s">
        <v>241</v>
      </c>
      <c r="E30" s="111">
        <v>20000</v>
      </c>
      <c r="F30" s="111">
        <v>850</v>
      </c>
      <c r="G30" s="64">
        <f t="shared" si="1"/>
        <v>19150</v>
      </c>
      <c r="H30" s="13"/>
    </row>
    <row r="31" spans="1:8" s="12" customFormat="1" ht="33.75" customHeight="1">
      <c r="A31" s="124" t="s">
        <v>339</v>
      </c>
      <c r="B31" s="125">
        <v>200</v>
      </c>
      <c r="C31" s="119" t="s">
        <v>256</v>
      </c>
      <c r="D31" s="119" t="s">
        <v>197</v>
      </c>
      <c r="E31" s="114">
        <v>10000</v>
      </c>
      <c r="F31" s="64">
        <v>3100</v>
      </c>
      <c r="G31" s="64">
        <f t="shared" si="1"/>
        <v>6900</v>
      </c>
      <c r="H31" s="13"/>
    </row>
    <row r="32" spans="1:8" s="12" customFormat="1" ht="33.75" customHeight="1">
      <c r="A32" s="124" t="s">
        <v>327</v>
      </c>
      <c r="B32" s="125">
        <v>200</v>
      </c>
      <c r="C32" s="119" t="s">
        <v>256</v>
      </c>
      <c r="D32" s="119" t="s">
        <v>324</v>
      </c>
      <c r="E32" s="114">
        <v>140000</v>
      </c>
      <c r="F32" s="64">
        <v>79308</v>
      </c>
      <c r="G32" s="64">
        <f t="shared" si="1"/>
        <v>60692</v>
      </c>
      <c r="H32" s="13"/>
    </row>
    <row r="33" spans="1:8" s="12" customFormat="1" ht="33.75" customHeight="1">
      <c r="A33" s="123" t="s">
        <v>323</v>
      </c>
      <c r="B33" s="118" t="s">
        <v>277</v>
      </c>
      <c r="C33" s="119" t="s">
        <v>256</v>
      </c>
      <c r="D33" s="119" t="s">
        <v>322</v>
      </c>
      <c r="E33" s="111">
        <v>50000</v>
      </c>
      <c r="F33" s="111">
        <v>0</v>
      </c>
      <c r="G33" s="64">
        <f t="shared" si="1"/>
        <v>50000</v>
      </c>
      <c r="H33" s="13"/>
    </row>
    <row r="34" spans="1:8" ht="30.75" customHeight="1">
      <c r="A34" s="115" t="s">
        <v>351</v>
      </c>
      <c r="B34" s="125">
        <v>200</v>
      </c>
      <c r="C34" s="119" t="s">
        <v>256</v>
      </c>
      <c r="D34" s="119" t="s">
        <v>346</v>
      </c>
      <c r="E34" s="114">
        <v>50000</v>
      </c>
      <c r="F34" s="64">
        <v>20649</v>
      </c>
      <c r="G34" s="64">
        <f>E34-F34</f>
        <v>29351</v>
      </c>
      <c r="H34" s="10"/>
    </row>
    <row r="35" spans="1:8" ht="30.75" customHeight="1">
      <c r="A35" s="152" t="s">
        <v>357</v>
      </c>
      <c r="B35" s="125">
        <v>200</v>
      </c>
      <c r="C35" s="119" t="s">
        <v>354</v>
      </c>
      <c r="D35" s="119"/>
      <c r="E35" s="114">
        <f>E36</f>
        <v>130000</v>
      </c>
      <c r="F35" s="64">
        <f>F36</f>
        <v>54484.33</v>
      </c>
      <c r="G35" s="64">
        <f aca="true" t="shared" si="2" ref="G35:G46">E35-F35</f>
        <v>75515.67</v>
      </c>
      <c r="H35" s="10"/>
    </row>
    <row r="36" spans="1:8" ht="30.75" customHeight="1">
      <c r="A36" s="124" t="s">
        <v>187</v>
      </c>
      <c r="B36" s="113">
        <v>200</v>
      </c>
      <c r="C36" s="119" t="s">
        <v>354</v>
      </c>
      <c r="D36" s="119" t="s">
        <v>203</v>
      </c>
      <c r="E36" s="114">
        <f>E37+E38</f>
        <v>130000</v>
      </c>
      <c r="F36" s="64">
        <f>F37+F38</f>
        <v>54484.33</v>
      </c>
      <c r="G36" s="64">
        <f t="shared" si="2"/>
        <v>75515.67</v>
      </c>
      <c r="H36" s="10"/>
    </row>
    <row r="37" spans="1:8" ht="30.75" customHeight="1">
      <c r="A37" s="124" t="s">
        <v>204</v>
      </c>
      <c r="B37" s="113">
        <v>200</v>
      </c>
      <c r="C37" s="119" t="s">
        <v>355</v>
      </c>
      <c r="D37" s="119" t="s">
        <v>201</v>
      </c>
      <c r="E37" s="114">
        <v>19000</v>
      </c>
      <c r="F37" s="64"/>
      <c r="G37" s="64">
        <f t="shared" si="2"/>
        <v>19000</v>
      </c>
      <c r="H37" s="10"/>
    </row>
    <row r="38" spans="1:8" ht="30.75" customHeight="1">
      <c r="A38" s="124" t="s">
        <v>239</v>
      </c>
      <c r="B38" s="113">
        <v>200</v>
      </c>
      <c r="C38" s="119" t="s">
        <v>355</v>
      </c>
      <c r="D38" s="119" t="s">
        <v>240</v>
      </c>
      <c r="E38" s="114">
        <v>111000</v>
      </c>
      <c r="F38" s="64">
        <v>54484.33</v>
      </c>
      <c r="G38" s="64">
        <f t="shared" si="2"/>
        <v>56515.67</v>
      </c>
      <c r="H38" s="10"/>
    </row>
    <row r="39" spans="1:8" ht="33.75" customHeight="1">
      <c r="A39" s="163" t="s">
        <v>326</v>
      </c>
      <c r="B39" s="125">
        <v>200</v>
      </c>
      <c r="C39" s="119" t="s">
        <v>330</v>
      </c>
      <c r="D39" s="119"/>
      <c r="E39" s="114">
        <f>E40</f>
        <v>5000</v>
      </c>
      <c r="F39" s="64">
        <f>F40</f>
        <v>0</v>
      </c>
      <c r="G39" s="64">
        <f t="shared" si="2"/>
        <v>5000</v>
      </c>
      <c r="H39" s="10"/>
    </row>
    <row r="40" spans="1:8" ht="29.25" customHeight="1">
      <c r="A40" s="109" t="s">
        <v>328</v>
      </c>
      <c r="B40" s="125">
        <v>200</v>
      </c>
      <c r="C40" s="119" t="s">
        <v>257</v>
      </c>
      <c r="D40" s="119" t="s">
        <v>199</v>
      </c>
      <c r="E40" s="114">
        <f>E41</f>
        <v>5000</v>
      </c>
      <c r="F40" s="64">
        <v>0</v>
      </c>
      <c r="G40" s="64">
        <f t="shared" si="2"/>
        <v>5000</v>
      </c>
      <c r="H40" s="10"/>
    </row>
    <row r="41" spans="1:8" ht="20.25" customHeight="1">
      <c r="A41" s="109" t="s">
        <v>329</v>
      </c>
      <c r="B41" s="125">
        <v>200</v>
      </c>
      <c r="C41" s="119" t="s">
        <v>258</v>
      </c>
      <c r="D41" s="119" t="s">
        <v>352</v>
      </c>
      <c r="E41" s="114">
        <v>5000</v>
      </c>
      <c r="F41" s="64">
        <v>0</v>
      </c>
      <c r="G41" s="64">
        <f t="shared" si="2"/>
        <v>5000</v>
      </c>
      <c r="H41" s="10"/>
    </row>
    <row r="42" spans="1:8" ht="19.5" customHeight="1">
      <c r="A42" s="117" t="s">
        <v>358</v>
      </c>
      <c r="B42" s="125">
        <v>200</v>
      </c>
      <c r="C42" s="119" t="s">
        <v>359</v>
      </c>
      <c r="D42" s="119"/>
      <c r="E42" s="114">
        <f aca="true" t="shared" si="3" ref="E42:F45">E43</f>
        <v>120000</v>
      </c>
      <c r="F42" s="64">
        <f t="shared" si="3"/>
        <v>0</v>
      </c>
      <c r="G42" s="64">
        <f t="shared" si="2"/>
        <v>120000</v>
      </c>
      <c r="H42" s="10"/>
    </row>
    <row r="43" spans="1:8" ht="30.75" customHeight="1">
      <c r="A43" s="117" t="s">
        <v>205</v>
      </c>
      <c r="B43" s="125">
        <v>200</v>
      </c>
      <c r="C43" s="119" t="s">
        <v>360</v>
      </c>
      <c r="D43" s="119"/>
      <c r="E43" s="114">
        <f t="shared" si="3"/>
        <v>120000</v>
      </c>
      <c r="F43" s="64">
        <f t="shared" si="3"/>
        <v>0</v>
      </c>
      <c r="G43" s="64">
        <f t="shared" si="2"/>
        <v>120000</v>
      </c>
      <c r="H43" s="10"/>
    </row>
    <row r="44" spans="1:8" ht="19.5" customHeight="1">
      <c r="A44" s="117" t="s">
        <v>361</v>
      </c>
      <c r="B44" s="125">
        <v>200</v>
      </c>
      <c r="C44" s="119" t="s">
        <v>362</v>
      </c>
      <c r="D44" s="119"/>
      <c r="E44" s="114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7" t="s">
        <v>363</v>
      </c>
      <c r="B45" s="125">
        <v>200</v>
      </c>
      <c r="C45" s="119" t="s">
        <v>365</v>
      </c>
      <c r="D45" s="119"/>
      <c r="E45" s="114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7" t="s">
        <v>364</v>
      </c>
      <c r="B46" s="125"/>
      <c r="C46" s="119" t="s">
        <v>366</v>
      </c>
      <c r="D46" s="119" t="s">
        <v>199</v>
      </c>
      <c r="E46" s="114">
        <v>120000</v>
      </c>
      <c r="F46" s="64">
        <v>0</v>
      </c>
      <c r="G46" s="64">
        <f t="shared" si="2"/>
        <v>120000</v>
      </c>
      <c r="H46" s="10"/>
    </row>
    <row r="47" spans="1:8" ht="19.5" customHeight="1">
      <c r="A47" s="155" t="s">
        <v>381</v>
      </c>
      <c r="B47" s="196">
        <v>200</v>
      </c>
      <c r="C47" s="169" t="s">
        <v>382</v>
      </c>
      <c r="D47" s="169"/>
      <c r="E47" s="150">
        <f>E48</f>
        <v>35000</v>
      </c>
      <c r="F47" s="151">
        <f>F48</f>
        <v>35000</v>
      </c>
      <c r="G47" s="151">
        <f>E47-F47</f>
        <v>0</v>
      </c>
      <c r="H47" s="10"/>
    </row>
    <row r="48" spans="1:8" ht="29.25" customHeight="1">
      <c r="A48" s="117" t="s">
        <v>383</v>
      </c>
      <c r="B48" s="125">
        <v>200</v>
      </c>
      <c r="C48" s="119" t="s">
        <v>384</v>
      </c>
      <c r="D48" s="119"/>
      <c r="E48" s="114">
        <f>E49</f>
        <v>35000</v>
      </c>
      <c r="F48" s="64">
        <f>F49</f>
        <v>35000</v>
      </c>
      <c r="G48" s="64">
        <f>E48-F48</f>
        <v>0</v>
      </c>
      <c r="H48" s="10"/>
    </row>
    <row r="49" spans="1:8" ht="51" customHeight="1">
      <c r="A49" s="117" t="s">
        <v>387</v>
      </c>
      <c r="B49" s="125"/>
      <c r="C49" s="119" t="s">
        <v>386</v>
      </c>
      <c r="D49" s="119" t="s">
        <v>385</v>
      </c>
      <c r="E49" s="114">
        <v>35000</v>
      </c>
      <c r="F49" s="64">
        <v>35000</v>
      </c>
      <c r="G49" s="64">
        <f>E49-F49</f>
        <v>0</v>
      </c>
      <c r="H49" s="10"/>
    </row>
    <row r="50" spans="1:8" ht="18" customHeight="1">
      <c r="A50" s="147" t="s">
        <v>41</v>
      </c>
      <c r="B50" s="148">
        <v>200</v>
      </c>
      <c r="C50" s="127" t="s">
        <v>259</v>
      </c>
      <c r="D50" s="149"/>
      <c r="E50" s="150">
        <f aca="true" t="shared" si="4" ref="E50:F52">E51</f>
        <v>292800</v>
      </c>
      <c r="F50" s="151">
        <f>F51</f>
        <v>143125</v>
      </c>
      <c r="G50" s="151">
        <f aca="true" t="shared" si="5" ref="G50:G56">E50-F50</f>
        <v>149675</v>
      </c>
      <c r="H50" s="11"/>
    </row>
    <row r="51" spans="1:8" ht="21.75" customHeight="1">
      <c r="A51" s="117" t="s">
        <v>42</v>
      </c>
      <c r="B51" s="113">
        <v>200</v>
      </c>
      <c r="C51" s="93" t="s">
        <v>260</v>
      </c>
      <c r="D51" s="93"/>
      <c r="E51" s="114">
        <f t="shared" si="4"/>
        <v>292800</v>
      </c>
      <c r="F51" s="64">
        <f t="shared" si="4"/>
        <v>143125</v>
      </c>
      <c r="G51" s="64">
        <f t="shared" si="5"/>
        <v>149675</v>
      </c>
      <c r="H51" s="10"/>
    </row>
    <row r="52" spans="1:8" ht="49.5" customHeight="1">
      <c r="A52" s="124" t="s">
        <v>244</v>
      </c>
      <c r="B52" s="113">
        <v>200</v>
      </c>
      <c r="C52" s="119" t="s">
        <v>261</v>
      </c>
      <c r="D52" s="119"/>
      <c r="E52" s="114">
        <f t="shared" si="4"/>
        <v>292800</v>
      </c>
      <c r="F52" s="64">
        <f t="shared" si="4"/>
        <v>143125</v>
      </c>
      <c r="G52" s="64">
        <f t="shared" si="5"/>
        <v>149675</v>
      </c>
      <c r="H52" s="10"/>
    </row>
    <row r="53" spans="1:8" ht="21" customHeight="1">
      <c r="A53" s="92" t="s">
        <v>182</v>
      </c>
      <c r="B53" s="113">
        <v>200</v>
      </c>
      <c r="C53" s="119" t="s">
        <v>262</v>
      </c>
      <c r="D53" s="119"/>
      <c r="E53" s="64">
        <f>E54+E58</f>
        <v>292800</v>
      </c>
      <c r="F53" s="64">
        <f>F54</f>
        <v>143125</v>
      </c>
      <c r="G53" s="64">
        <f t="shared" si="5"/>
        <v>149675</v>
      </c>
      <c r="H53" s="10"/>
    </row>
    <row r="54" spans="1:8" ht="111" customHeight="1">
      <c r="A54" s="115" t="s">
        <v>295</v>
      </c>
      <c r="B54" s="113">
        <v>200</v>
      </c>
      <c r="C54" s="119" t="s">
        <v>296</v>
      </c>
      <c r="D54" s="119"/>
      <c r="E54" s="64">
        <f>E56+E57</f>
        <v>253800</v>
      </c>
      <c r="F54" s="64">
        <f>F56+F57</f>
        <v>143125</v>
      </c>
      <c r="G54" s="64">
        <f>+E54-F54</f>
        <v>110675</v>
      </c>
      <c r="H54" s="10"/>
    </row>
    <row r="55" spans="1:8" ht="51" customHeight="1">
      <c r="A55" s="115" t="s">
        <v>297</v>
      </c>
      <c r="B55" s="113">
        <v>200</v>
      </c>
      <c r="C55" s="119" t="s">
        <v>298</v>
      </c>
      <c r="D55" s="119"/>
      <c r="E55" s="64">
        <f>E56+E57</f>
        <v>253800</v>
      </c>
      <c r="F55" s="64">
        <f>F56+F57</f>
        <v>143125</v>
      </c>
      <c r="G55" s="64">
        <f>E55-F55</f>
        <v>110675</v>
      </c>
      <c r="H55" s="10"/>
    </row>
    <row r="56" spans="1:8" ht="40.5" customHeight="1">
      <c r="A56" s="117" t="s">
        <v>130</v>
      </c>
      <c r="B56" s="113">
        <v>200</v>
      </c>
      <c r="C56" s="119" t="s">
        <v>263</v>
      </c>
      <c r="D56" s="119" t="s">
        <v>191</v>
      </c>
      <c r="E56" s="64">
        <v>195000</v>
      </c>
      <c r="F56" s="64">
        <v>113694</v>
      </c>
      <c r="G56" s="64">
        <f t="shared" si="5"/>
        <v>81306</v>
      </c>
      <c r="H56" s="10"/>
    </row>
    <row r="57" spans="1:8" ht="69" customHeight="1">
      <c r="A57" s="122" t="s">
        <v>131</v>
      </c>
      <c r="B57" s="121">
        <v>200</v>
      </c>
      <c r="C57" s="119" t="s">
        <v>264</v>
      </c>
      <c r="D57" s="119" t="s">
        <v>192</v>
      </c>
      <c r="E57" s="64">
        <v>58800</v>
      </c>
      <c r="F57" s="64">
        <v>29431</v>
      </c>
      <c r="G57" s="64">
        <f>+E57-F57</f>
        <v>29369</v>
      </c>
      <c r="H57" s="10"/>
    </row>
    <row r="58" spans="1:8" ht="34.5" customHeight="1">
      <c r="A58" s="115" t="s">
        <v>343</v>
      </c>
      <c r="B58" s="121">
        <v>200</v>
      </c>
      <c r="C58" s="119" t="s">
        <v>367</v>
      </c>
      <c r="D58" s="119"/>
      <c r="E58" s="64">
        <f>E59+E91</f>
        <v>39000</v>
      </c>
      <c r="F58" s="64">
        <f>F59+F91</f>
        <v>0</v>
      </c>
      <c r="G58" s="64"/>
      <c r="H58" s="10"/>
    </row>
    <row r="59" spans="1:8" ht="53.25" customHeight="1">
      <c r="A59" s="109" t="s">
        <v>183</v>
      </c>
      <c r="B59" s="113">
        <v>200</v>
      </c>
      <c r="C59" s="119" t="s">
        <v>265</v>
      </c>
      <c r="D59" s="119"/>
      <c r="E59" s="114">
        <f>E60</f>
        <v>31000</v>
      </c>
      <c r="F59" s="129">
        <f>F60</f>
        <v>0</v>
      </c>
      <c r="G59" s="64">
        <f aca="true" t="shared" si="6" ref="G59:G65">E59-F59</f>
        <v>31000</v>
      </c>
      <c r="H59" s="10"/>
    </row>
    <row r="60" spans="1:8" ht="19.5" customHeight="1">
      <c r="A60" s="122" t="s">
        <v>184</v>
      </c>
      <c r="B60" s="121">
        <v>200</v>
      </c>
      <c r="C60" s="119" t="s">
        <v>265</v>
      </c>
      <c r="D60" s="119"/>
      <c r="E60" s="114">
        <f>E61+E62+E63</f>
        <v>31000</v>
      </c>
      <c r="F60" s="64">
        <f>F61+F62+F63</f>
        <v>0</v>
      </c>
      <c r="G60" s="64">
        <f t="shared" si="6"/>
        <v>31000</v>
      </c>
      <c r="H60" s="11"/>
    </row>
    <row r="61" spans="1:8" ht="19.5" customHeight="1">
      <c r="A61" s="124" t="s">
        <v>178</v>
      </c>
      <c r="B61" s="121">
        <v>200</v>
      </c>
      <c r="C61" s="119" t="s">
        <v>265</v>
      </c>
      <c r="D61" s="119" t="s">
        <v>195</v>
      </c>
      <c r="E61" s="114">
        <v>5000</v>
      </c>
      <c r="F61" s="64"/>
      <c r="G61" s="64"/>
      <c r="H61" s="11"/>
    </row>
    <row r="62" spans="1:8" ht="16.5" customHeight="1">
      <c r="A62" s="117" t="s">
        <v>185</v>
      </c>
      <c r="B62" s="113">
        <v>200</v>
      </c>
      <c r="C62" s="119" t="s">
        <v>265</v>
      </c>
      <c r="D62" s="119" t="s">
        <v>200</v>
      </c>
      <c r="E62" s="114">
        <v>7000</v>
      </c>
      <c r="F62" s="64">
        <v>0</v>
      </c>
      <c r="G62" s="64">
        <f t="shared" si="6"/>
        <v>7000</v>
      </c>
      <c r="H62" s="10"/>
    </row>
    <row r="63" spans="1:8" ht="15.75" customHeight="1">
      <c r="A63" s="117" t="s">
        <v>181</v>
      </c>
      <c r="B63" s="113">
        <v>200</v>
      </c>
      <c r="C63" s="119" t="s">
        <v>265</v>
      </c>
      <c r="D63" s="119"/>
      <c r="E63" s="114">
        <f>E64+E65</f>
        <v>19000</v>
      </c>
      <c r="F63" s="64">
        <f>F64+F65</f>
        <v>0</v>
      </c>
      <c r="G63" s="64">
        <f t="shared" si="6"/>
        <v>19000</v>
      </c>
      <c r="H63" s="10"/>
    </row>
    <row r="64" spans="1:8" ht="15.75" customHeight="1">
      <c r="A64" s="123" t="s">
        <v>323</v>
      </c>
      <c r="B64" s="118" t="s">
        <v>277</v>
      </c>
      <c r="C64" s="119" t="s">
        <v>378</v>
      </c>
      <c r="D64" s="119" t="s">
        <v>322</v>
      </c>
      <c r="E64" s="111">
        <v>10000</v>
      </c>
      <c r="F64" s="111"/>
      <c r="G64" s="64">
        <f t="shared" si="6"/>
        <v>10000</v>
      </c>
      <c r="H64" s="10"/>
    </row>
    <row r="65" spans="1:8" ht="32.25" customHeight="1">
      <c r="A65" s="115" t="s">
        <v>351</v>
      </c>
      <c r="B65" s="113">
        <v>200</v>
      </c>
      <c r="C65" s="119" t="s">
        <v>265</v>
      </c>
      <c r="D65" s="119" t="s">
        <v>346</v>
      </c>
      <c r="E65" s="114">
        <v>9000</v>
      </c>
      <c r="F65" s="64">
        <v>0</v>
      </c>
      <c r="G65" s="64">
        <f t="shared" si="6"/>
        <v>9000</v>
      </c>
      <c r="H65" s="10"/>
    </row>
    <row r="66" spans="1:8" ht="92.25" customHeight="1" hidden="1">
      <c r="A66" s="109" t="s">
        <v>88</v>
      </c>
      <c r="B66" s="113">
        <v>200</v>
      </c>
      <c r="C66" s="119" t="s">
        <v>132</v>
      </c>
      <c r="D66" s="119"/>
      <c r="E66" s="114">
        <f>E67</f>
        <v>7200</v>
      </c>
      <c r="F66" s="64" t="str">
        <f>F67</f>
        <v>-</v>
      </c>
      <c r="G66" s="64">
        <f>E66</f>
        <v>7200</v>
      </c>
      <c r="H66" s="10"/>
    </row>
    <row r="67" spans="1:8" ht="38.25" customHeight="1" hidden="1">
      <c r="A67" s="109" t="s">
        <v>95</v>
      </c>
      <c r="B67" s="113">
        <v>200</v>
      </c>
      <c r="C67" s="119" t="s">
        <v>133</v>
      </c>
      <c r="D67" s="119"/>
      <c r="E67" s="114">
        <v>7200</v>
      </c>
      <c r="F67" s="64" t="s">
        <v>50</v>
      </c>
      <c r="G67" s="64">
        <f>E67</f>
        <v>7200</v>
      </c>
      <c r="H67" s="10"/>
    </row>
    <row r="68" spans="1:8" ht="24" customHeight="1" hidden="1">
      <c r="A68" s="109" t="s">
        <v>92</v>
      </c>
      <c r="B68" s="113">
        <v>200</v>
      </c>
      <c r="C68" s="119" t="s">
        <v>134</v>
      </c>
      <c r="D68" s="119"/>
      <c r="E68" s="114">
        <f>E69+E71</f>
        <v>83600</v>
      </c>
      <c r="F68" s="64">
        <f>F71</f>
        <v>6400</v>
      </c>
      <c r="G68" s="64">
        <f>E68-F68</f>
        <v>77200</v>
      </c>
      <c r="H68" s="10"/>
    </row>
    <row r="69" spans="1:8" ht="126.75" customHeight="1" hidden="1">
      <c r="A69" s="109" t="s">
        <v>89</v>
      </c>
      <c r="B69" s="113">
        <v>200</v>
      </c>
      <c r="C69" s="119" t="s">
        <v>135</v>
      </c>
      <c r="D69" s="119"/>
      <c r="E69" s="114">
        <f>E70</f>
        <v>7200</v>
      </c>
      <c r="F69" s="64" t="str">
        <f>F70</f>
        <v>-</v>
      </c>
      <c r="G69" s="64">
        <f>E69</f>
        <v>7200</v>
      </c>
      <c r="H69" s="10"/>
    </row>
    <row r="70" spans="1:8" ht="36.75" customHeight="1" hidden="1">
      <c r="A70" s="109" t="s">
        <v>95</v>
      </c>
      <c r="B70" s="113">
        <v>200</v>
      </c>
      <c r="C70" s="119" t="s">
        <v>136</v>
      </c>
      <c r="D70" s="119"/>
      <c r="E70" s="114">
        <v>7200</v>
      </c>
      <c r="F70" s="64" t="s">
        <v>50</v>
      </c>
      <c r="G70" s="64">
        <f>E70</f>
        <v>7200</v>
      </c>
      <c r="H70" s="10"/>
    </row>
    <row r="71" spans="1:8" ht="177" customHeight="1" hidden="1">
      <c r="A71" s="109" t="s">
        <v>90</v>
      </c>
      <c r="B71" s="113">
        <v>200</v>
      </c>
      <c r="C71" s="119" t="s">
        <v>137</v>
      </c>
      <c r="D71" s="119"/>
      <c r="E71" s="114">
        <f>E72</f>
        <v>76400</v>
      </c>
      <c r="F71" s="64">
        <f>F72</f>
        <v>6400</v>
      </c>
      <c r="G71" s="64">
        <f>E71-F71</f>
        <v>70000</v>
      </c>
      <c r="H71" s="10"/>
    </row>
    <row r="72" spans="1:8" ht="16.5" customHeight="1" hidden="1">
      <c r="A72" s="124" t="s">
        <v>26</v>
      </c>
      <c r="B72" s="113">
        <v>200</v>
      </c>
      <c r="C72" s="119" t="s">
        <v>138</v>
      </c>
      <c r="D72" s="119"/>
      <c r="E72" s="114">
        <v>76400</v>
      </c>
      <c r="F72" s="64">
        <v>6400</v>
      </c>
      <c r="G72" s="64">
        <f>E72-F72</f>
        <v>70000</v>
      </c>
      <c r="H72" s="10"/>
    </row>
    <row r="73" spans="1:8" ht="24.75" customHeight="1" hidden="1">
      <c r="A73" s="124" t="s">
        <v>96</v>
      </c>
      <c r="B73" s="113">
        <v>200</v>
      </c>
      <c r="C73" s="119" t="s">
        <v>139</v>
      </c>
      <c r="D73" s="119"/>
      <c r="E73" s="114">
        <f>E74</f>
        <v>10000</v>
      </c>
      <c r="F73" s="64" t="str">
        <f>F74</f>
        <v>-</v>
      </c>
      <c r="G73" s="64">
        <f>E73</f>
        <v>10000</v>
      </c>
      <c r="H73" s="10"/>
    </row>
    <row r="74" spans="1:8" ht="96" customHeight="1" hidden="1">
      <c r="A74" s="124" t="s">
        <v>97</v>
      </c>
      <c r="B74" s="113">
        <v>200</v>
      </c>
      <c r="C74" s="119" t="s">
        <v>140</v>
      </c>
      <c r="D74" s="119"/>
      <c r="E74" s="114">
        <f>E75</f>
        <v>10000</v>
      </c>
      <c r="F74" s="64" t="str">
        <f>F75</f>
        <v>-</v>
      </c>
      <c r="G74" s="64">
        <f>E74</f>
        <v>10000</v>
      </c>
      <c r="H74" s="10"/>
    </row>
    <row r="75" spans="1:8" ht="47.25" hidden="1">
      <c r="A75" s="109" t="s">
        <v>95</v>
      </c>
      <c r="B75" s="113">
        <v>200</v>
      </c>
      <c r="C75" s="119" t="s">
        <v>141</v>
      </c>
      <c r="D75" s="119"/>
      <c r="E75" s="114">
        <v>10000</v>
      </c>
      <c r="F75" s="64" t="s">
        <v>50</v>
      </c>
      <c r="G75" s="64">
        <f>E75</f>
        <v>10000</v>
      </c>
      <c r="H75" s="10"/>
    </row>
    <row r="76" spans="1:8" ht="18" customHeight="1" hidden="1">
      <c r="A76" s="109" t="s">
        <v>123</v>
      </c>
      <c r="B76" s="113">
        <v>200</v>
      </c>
      <c r="C76" s="119" t="s">
        <v>142</v>
      </c>
      <c r="D76" s="119"/>
      <c r="E76" s="114">
        <f>E77</f>
        <v>1087000</v>
      </c>
      <c r="F76" s="64">
        <f>F77</f>
        <v>1000</v>
      </c>
      <c r="G76" s="64">
        <f aca="true" t="shared" si="7" ref="G76:G81">E76-F76</f>
        <v>1086000</v>
      </c>
      <c r="H76" s="10"/>
    </row>
    <row r="77" spans="1:8" ht="16.5" customHeight="1" hidden="1">
      <c r="A77" s="109" t="s">
        <v>80</v>
      </c>
      <c r="B77" s="113">
        <v>200</v>
      </c>
      <c r="C77" s="119" t="s">
        <v>143</v>
      </c>
      <c r="D77" s="119"/>
      <c r="E77" s="114">
        <f>E78</f>
        <v>1087000</v>
      </c>
      <c r="F77" s="64">
        <f>F78</f>
        <v>1000</v>
      </c>
      <c r="G77" s="64">
        <f t="shared" si="7"/>
        <v>1086000</v>
      </c>
      <c r="H77" s="10"/>
    </row>
    <row r="78" spans="1:8" ht="35.25" customHeight="1" hidden="1">
      <c r="A78" s="117" t="s">
        <v>145</v>
      </c>
      <c r="B78" s="113">
        <v>200</v>
      </c>
      <c r="C78" s="119" t="s">
        <v>144</v>
      </c>
      <c r="D78" s="119"/>
      <c r="E78" s="114">
        <f>E79+E88</f>
        <v>1087000</v>
      </c>
      <c r="F78" s="64">
        <f>F79</f>
        <v>1000</v>
      </c>
      <c r="G78" s="64">
        <f t="shared" si="7"/>
        <v>1086000</v>
      </c>
      <c r="H78" s="10"/>
    </row>
    <row r="79" spans="1:8" ht="35.25" customHeight="1" hidden="1">
      <c r="A79" s="117" t="s">
        <v>93</v>
      </c>
      <c r="B79" s="113">
        <v>200</v>
      </c>
      <c r="C79" s="119" t="s">
        <v>146</v>
      </c>
      <c r="D79" s="119"/>
      <c r="E79" s="114">
        <f>E80+E82+E84+E86</f>
        <v>967000</v>
      </c>
      <c r="F79" s="64">
        <f>F80</f>
        <v>1000</v>
      </c>
      <c r="G79" s="64">
        <f t="shared" si="7"/>
        <v>966000</v>
      </c>
      <c r="H79" s="10"/>
    </row>
    <row r="80" spans="1:8" ht="96.75" customHeight="1" hidden="1">
      <c r="A80" s="117" t="s">
        <v>91</v>
      </c>
      <c r="B80" s="113">
        <v>200</v>
      </c>
      <c r="C80" s="119" t="s">
        <v>147</v>
      </c>
      <c r="D80" s="119"/>
      <c r="E80" s="114">
        <f>E81</f>
        <v>797000</v>
      </c>
      <c r="F80" s="64">
        <f>F81</f>
        <v>1000</v>
      </c>
      <c r="G80" s="64">
        <f t="shared" si="7"/>
        <v>796000</v>
      </c>
      <c r="H80" s="10"/>
    </row>
    <row r="81" spans="1:8" ht="36" customHeight="1" hidden="1">
      <c r="A81" s="109" t="s">
        <v>95</v>
      </c>
      <c r="B81" s="113">
        <v>200</v>
      </c>
      <c r="C81" s="119" t="s">
        <v>148</v>
      </c>
      <c r="D81" s="119"/>
      <c r="E81" s="114">
        <v>797000</v>
      </c>
      <c r="F81" s="64">
        <v>1000</v>
      </c>
      <c r="G81" s="64">
        <f t="shared" si="7"/>
        <v>796000</v>
      </c>
      <c r="H81" s="10"/>
    </row>
    <row r="82" spans="1:8" ht="72" customHeight="1" hidden="1">
      <c r="A82" s="124" t="s">
        <v>98</v>
      </c>
      <c r="B82" s="113">
        <v>200</v>
      </c>
      <c r="C82" s="119" t="s">
        <v>149</v>
      </c>
      <c r="D82" s="119"/>
      <c r="E82" s="114">
        <f>E83</f>
        <v>60000</v>
      </c>
      <c r="F82" s="64" t="str">
        <f>F83</f>
        <v>-</v>
      </c>
      <c r="G82" s="64">
        <f>E82</f>
        <v>60000</v>
      </c>
      <c r="H82" s="10"/>
    </row>
    <row r="83" spans="1:8" ht="37.5" customHeight="1" hidden="1">
      <c r="A83" s="109" t="s">
        <v>95</v>
      </c>
      <c r="B83" s="113">
        <v>200</v>
      </c>
      <c r="C83" s="119" t="s">
        <v>150</v>
      </c>
      <c r="D83" s="119"/>
      <c r="E83" s="114">
        <v>60000</v>
      </c>
      <c r="F83" s="64" t="s">
        <v>50</v>
      </c>
      <c r="G83" s="64">
        <f>E83</f>
        <v>60000</v>
      </c>
      <c r="H83" s="10"/>
    </row>
    <row r="84" spans="1:8" ht="95.25" customHeight="1" hidden="1">
      <c r="A84" s="117" t="s">
        <v>100</v>
      </c>
      <c r="B84" s="113">
        <v>200</v>
      </c>
      <c r="C84" s="119" t="s">
        <v>151</v>
      </c>
      <c r="D84" s="119"/>
      <c r="E84" s="114">
        <f>E85</f>
        <v>101700</v>
      </c>
      <c r="F84" s="64" t="str">
        <f>F85</f>
        <v>-</v>
      </c>
      <c r="G84" s="64">
        <f aca="true" t="shared" si="8" ref="G84:G90">E84</f>
        <v>101700</v>
      </c>
      <c r="H84" s="10"/>
    </row>
    <row r="85" spans="1:8" ht="35.25" customHeight="1" hidden="1">
      <c r="A85" s="109" t="s">
        <v>95</v>
      </c>
      <c r="B85" s="113">
        <v>200</v>
      </c>
      <c r="C85" s="119" t="s">
        <v>152</v>
      </c>
      <c r="D85" s="119"/>
      <c r="E85" s="114">
        <v>101700</v>
      </c>
      <c r="F85" s="64" t="s">
        <v>50</v>
      </c>
      <c r="G85" s="64">
        <f t="shared" si="8"/>
        <v>101700</v>
      </c>
      <c r="H85" s="10"/>
    </row>
    <row r="86" spans="1:8" ht="96.75" customHeight="1" hidden="1">
      <c r="A86" s="117" t="s">
        <v>99</v>
      </c>
      <c r="B86" s="113">
        <v>200</v>
      </c>
      <c r="C86" s="119" t="s">
        <v>153</v>
      </c>
      <c r="D86" s="119"/>
      <c r="E86" s="114">
        <f>E87</f>
        <v>8300</v>
      </c>
      <c r="F86" s="64" t="str">
        <f>F87</f>
        <v>-</v>
      </c>
      <c r="G86" s="64">
        <f t="shared" si="8"/>
        <v>8300</v>
      </c>
      <c r="H86" s="10"/>
    </row>
    <row r="87" spans="1:8" ht="38.25" customHeight="1" hidden="1">
      <c r="A87" s="109" t="s">
        <v>95</v>
      </c>
      <c r="B87" s="113">
        <v>200</v>
      </c>
      <c r="C87" s="119" t="s">
        <v>155</v>
      </c>
      <c r="D87" s="119"/>
      <c r="E87" s="114">
        <v>8300</v>
      </c>
      <c r="F87" s="64" t="s">
        <v>50</v>
      </c>
      <c r="G87" s="64">
        <f t="shared" si="8"/>
        <v>8300</v>
      </c>
      <c r="H87" s="10"/>
    </row>
    <row r="88" spans="1:8" ht="36" customHeight="1" hidden="1">
      <c r="A88" s="109" t="s">
        <v>94</v>
      </c>
      <c r="B88" s="113">
        <v>200</v>
      </c>
      <c r="C88" s="119" t="s">
        <v>156</v>
      </c>
      <c r="D88" s="119"/>
      <c r="E88" s="114">
        <f>E89</f>
        <v>120000</v>
      </c>
      <c r="F88" s="64" t="str">
        <f>F89</f>
        <v>-</v>
      </c>
      <c r="G88" s="64">
        <f t="shared" si="8"/>
        <v>120000</v>
      </c>
      <c r="H88" s="10"/>
    </row>
    <row r="89" spans="1:8" ht="86.25" customHeight="1" hidden="1">
      <c r="A89" s="109" t="s">
        <v>101</v>
      </c>
      <c r="B89" s="113">
        <v>200</v>
      </c>
      <c r="C89" s="119" t="s">
        <v>154</v>
      </c>
      <c r="D89" s="119"/>
      <c r="E89" s="114">
        <f>E90</f>
        <v>120000</v>
      </c>
      <c r="F89" s="64" t="str">
        <f>F90</f>
        <v>-</v>
      </c>
      <c r="G89" s="64">
        <f t="shared" si="8"/>
        <v>120000</v>
      </c>
      <c r="H89" s="10"/>
    </row>
    <row r="90" spans="1:8" ht="37.5" customHeight="1" hidden="1">
      <c r="A90" s="109" t="s">
        <v>95</v>
      </c>
      <c r="B90" s="113">
        <v>200</v>
      </c>
      <c r="C90" s="119" t="s">
        <v>186</v>
      </c>
      <c r="D90" s="119"/>
      <c r="E90" s="114">
        <v>120000</v>
      </c>
      <c r="F90" s="64" t="s">
        <v>50</v>
      </c>
      <c r="G90" s="64">
        <f t="shared" si="8"/>
        <v>120000</v>
      </c>
      <c r="H90" s="10"/>
    </row>
    <row r="91" spans="1:8" ht="37.5" customHeight="1">
      <c r="A91" s="152" t="s">
        <v>357</v>
      </c>
      <c r="B91" s="113">
        <v>200</v>
      </c>
      <c r="C91" s="119" t="s">
        <v>356</v>
      </c>
      <c r="D91" s="119"/>
      <c r="E91" s="114">
        <f>E92</f>
        <v>8000</v>
      </c>
      <c r="F91" s="64">
        <v>0</v>
      </c>
      <c r="G91" s="64">
        <f aca="true" t="shared" si="9" ref="G91:G100">E91-F91</f>
        <v>8000</v>
      </c>
      <c r="H91" s="10"/>
    </row>
    <row r="92" spans="1:8" ht="37.5" customHeight="1">
      <c r="A92" s="124" t="s">
        <v>187</v>
      </c>
      <c r="B92" s="113"/>
      <c r="C92" s="119" t="s">
        <v>356</v>
      </c>
      <c r="D92" s="119"/>
      <c r="E92" s="114">
        <f>E93+E94</f>
        <v>8000</v>
      </c>
      <c r="F92" s="64">
        <f>F93+F94</f>
        <v>0</v>
      </c>
      <c r="G92" s="64">
        <f t="shared" si="9"/>
        <v>8000</v>
      </c>
      <c r="H92" s="10"/>
    </row>
    <row r="93" spans="1:8" ht="37.5" customHeight="1">
      <c r="A93" s="124" t="s">
        <v>204</v>
      </c>
      <c r="B93" s="121">
        <v>200</v>
      </c>
      <c r="C93" s="119" t="s">
        <v>356</v>
      </c>
      <c r="D93" s="119" t="s">
        <v>201</v>
      </c>
      <c r="E93" s="114">
        <v>4000</v>
      </c>
      <c r="F93" s="64">
        <v>0</v>
      </c>
      <c r="G93" s="64">
        <f t="shared" si="9"/>
        <v>4000</v>
      </c>
      <c r="H93" s="10"/>
    </row>
    <row r="94" spans="1:8" ht="37.5" customHeight="1">
      <c r="A94" s="124" t="s">
        <v>239</v>
      </c>
      <c r="B94" s="113">
        <v>200</v>
      </c>
      <c r="C94" s="119" t="s">
        <v>356</v>
      </c>
      <c r="D94" s="119" t="s">
        <v>240</v>
      </c>
      <c r="E94" s="114">
        <v>4000</v>
      </c>
      <c r="F94" s="64">
        <v>0</v>
      </c>
      <c r="G94" s="64">
        <f t="shared" si="9"/>
        <v>4000</v>
      </c>
      <c r="H94" s="10"/>
    </row>
    <row r="95" spans="1:8" s="2" customFormat="1" ht="37.5" customHeight="1">
      <c r="A95" s="152" t="s">
        <v>388</v>
      </c>
      <c r="B95" s="197">
        <v>200</v>
      </c>
      <c r="C95" s="198" t="s">
        <v>389</v>
      </c>
      <c r="D95" s="198"/>
      <c r="E95" s="199">
        <f>E96</f>
        <v>40000</v>
      </c>
      <c r="F95" s="200">
        <f aca="true" t="shared" si="10" ref="E95:F97">F96</f>
        <v>40000</v>
      </c>
      <c r="G95" s="200">
        <f t="shared" si="9"/>
        <v>0</v>
      </c>
      <c r="H95" s="201"/>
    </row>
    <row r="96" spans="1:8" s="2" customFormat="1" ht="37.5" customHeight="1">
      <c r="A96" s="152" t="s">
        <v>390</v>
      </c>
      <c r="B96" s="197">
        <v>200</v>
      </c>
      <c r="C96" s="198" t="s">
        <v>391</v>
      </c>
      <c r="D96" s="198"/>
      <c r="E96" s="199">
        <f t="shared" si="10"/>
        <v>40000</v>
      </c>
      <c r="F96" s="200">
        <f t="shared" si="10"/>
        <v>40000</v>
      </c>
      <c r="G96" s="200">
        <f t="shared" si="9"/>
        <v>0</v>
      </c>
      <c r="H96" s="201"/>
    </row>
    <row r="97" spans="1:8" s="2" customFormat="1" ht="45.75" customHeight="1">
      <c r="A97" s="115" t="s">
        <v>392</v>
      </c>
      <c r="B97" s="202">
        <v>200</v>
      </c>
      <c r="C97" s="203" t="s">
        <v>393</v>
      </c>
      <c r="D97" s="203"/>
      <c r="E97" s="204">
        <f t="shared" si="10"/>
        <v>40000</v>
      </c>
      <c r="F97" s="120">
        <f t="shared" si="10"/>
        <v>40000</v>
      </c>
      <c r="G97" s="120">
        <f t="shared" si="9"/>
        <v>0</v>
      </c>
      <c r="H97" s="201"/>
    </row>
    <row r="98" spans="1:8" s="2" customFormat="1" ht="37.5" customHeight="1">
      <c r="A98" s="115" t="s">
        <v>394</v>
      </c>
      <c r="B98" s="202">
        <v>200</v>
      </c>
      <c r="C98" s="203" t="s">
        <v>393</v>
      </c>
      <c r="D98" s="203" t="s">
        <v>325</v>
      </c>
      <c r="E98" s="204">
        <v>40000</v>
      </c>
      <c r="F98" s="120">
        <v>40000</v>
      </c>
      <c r="G98" s="120">
        <f t="shared" si="9"/>
        <v>0</v>
      </c>
      <c r="H98" s="201"/>
    </row>
    <row r="99" spans="1:8" ht="37.5" customHeight="1">
      <c r="A99" s="164" t="s">
        <v>331</v>
      </c>
      <c r="B99" s="153"/>
      <c r="C99" s="169" t="s">
        <v>340</v>
      </c>
      <c r="D99" s="169"/>
      <c r="E99" s="150">
        <f>E100</f>
        <v>1438200</v>
      </c>
      <c r="F99" s="151">
        <f>F100</f>
        <v>649242</v>
      </c>
      <c r="G99" s="151">
        <f t="shared" si="9"/>
        <v>788958</v>
      </c>
      <c r="H99" s="10"/>
    </row>
    <row r="100" spans="1:8" ht="24" customHeight="1">
      <c r="A100" s="165" t="s">
        <v>282</v>
      </c>
      <c r="B100" s="148">
        <v>200</v>
      </c>
      <c r="C100" s="149" t="s">
        <v>287</v>
      </c>
      <c r="D100" s="149"/>
      <c r="E100" s="150">
        <f>E111</f>
        <v>1438200</v>
      </c>
      <c r="F100" s="150">
        <f>F111+F117+F124</f>
        <v>649242</v>
      </c>
      <c r="G100" s="151">
        <f t="shared" si="9"/>
        <v>788958</v>
      </c>
      <c r="H100" s="11"/>
    </row>
    <row r="101" spans="1:8" ht="15.75" customHeight="1" hidden="1">
      <c r="A101" s="126" t="s">
        <v>283</v>
      </c>
      <c r="B101" s="121"/>
      <c r="C101" s="127"/>
      <c r="D101" s="127"/>
      <c r="E101" s="114"/>
      <c r="F101" s="64"/>
      <c r="G101" s="151">
        <f aca="true" t="shared" si="11" ref="G101:G115">E101-F101</f>
        <v>0</v>
      </c>
      <c r="H101" s="11"/>
    </row>
    <row r="102" spans="1:8" ht="50.25" customHeight="1" hidden="1">
      <c r="A102" s="126" t="s">
        <v>284</v>
      </c>
      <c r="B102" s="121"/>
      <c r="C102" s="127"/>
      <c r="D102" s="127"/>
      <c r="E102" s="114"/>
      <c r="F102" s="64"/>
      <c r="G102" s="151">
        <f t="shared" si="11"/>
        <v>0</v>
      </c>
      <c r="H102" s="11"/>
    </row>
    <row r="103" spans="1:8" ht="35.25" customHeight="1" hidden="1">
      <c r="A103" s="126" t="s">
        <v>285</v>
      </c>
      <c r="B103" s="121"/>
      <c r="C103" s="127"/>
      <c r="D103" s="127"/>
      <c r="E103" s="114"/>
      <c r="F103" s="64"/>
      <c r="G103" s="151">
        <f t="shared" si="11"/>
        <v>0</v>
      </c>
      <c r="H103" s="11"/>
    </row>
    <row r="104" spans="1:8" ht="116.25" customHeight="1" hidden="1">
      <c r="A104" s="122"/>
      <c r="B104" s="121"/>
      <c r="C104" s="127"/>
      <c r="D104" s="127"/>
      <c r="E104" s="114"/>
      <c r="F104" s="64"/>
      <c r="G104" s="151">
        <f t="shared" si="11"/>
        <v>0</v>
      </c>
      <c r="H104" s="11"/>
    </row>
    <row r="105" spans="1:8" ht="33.75" customHeight="1" hidden="1">
      <c r="A105" s="109"/>
      <c r="B105" s="121"/>
      <c r="C105" s="127"/>
      <c r="D105" s="127"/>
      <c r="E105" s="114"/>
      <c r="F105" s="64"/>
      <c r="G105" s="151">
        <f t="shared" si="11"/>
        <v>0</v>
      </c>
      <c r="H105" s="11"/>
    </row>
    <row r="106" spans="1:8" ht="14.25" customHeight="1" hidden="1">
      <c r="A106" s="117"/>
      <c r="B106" s="113"/>
      <c r="C106" s="93"/>
      <c r="D106" s="93"/>
      <c r="E106" s="114"/>
      <c r="F106" s="64"/>
      <c r="G106" s="151">
        <f t="shared" si="11"/>
        <v>0</v>
      </c>
      <c r="H106" s="10"/>
    </row>
    <row r="107" spans="1:8" ht="23.25" customHeight="1" hidden="1">
      <c r="A107" s="117"/>
      <c r="B107" s="113"/>
      <c r="C107" s="93"/>
      <c r="D107" s="93"/>
      <c r="E107" s="114"/>
      <c r="F107" s="64"/>
      <c r="G107" s="151">
        <f t="shared" si="11"/>
        <v>0</v>
      </c>
      <c r="H107" s="10"/>
    </row>
    <row r="108" spans="1:8" ht="17.25" customHeight="1" hidden="1">
      <c r="A108" s="117"/>
      <c r="B108" s="113"/>
      <c r="C108" s="93"/>
      <c r="D108" s="93"/>
      <c r="E108" s="114"/>
      <c r="F108" s="64"/>
      <c r="G108" s="151">
        <f t="shared" si="11"/>
        <v>0</v>
      </c>
      <c r="H108" s="10"/>
    </row>
    <row r="109" spans="1:8" ht="30" customHeight="1" hidden="1">
      <c r="A109" s="117"/>
      <c r="B109" s="113"/>
      <c r="C109" s="93"/>
      <c r="D109" s="93"/>
      <c r="E109" s="114"/>
      <c r="F109" s="64"/>
      <c r="G109" s="151">
        <f t="shared" si="11"/>
        <v>0</v>
      </c>
      <c r="H109" s="10"/>
    </row>
    <row r="110" spans="1:8" ht="12.75" customHeight="1" hidden="1">
      <c r="A110" s="109"/>
      <c r="B110" s="113"/>
      <c r="C110" s="93"/>
      <c r="D110" s="93"/>
      <c r="E110" s="114"/>
      <c r="F110" s="64"/>
      <c r="G110" s="151">
        <f t="shared" si="11"/>
        <v>0</v>
      </c>
      <c r="H110" s="10"/>
    </row>
    <row r="111" spans="1:8" ht="35.25" customHeight="1">
      <c r="A111" s="115" t="s">
        <v>283</v>
      </c>
      <c r="B111" s="113">
        <v>200</v>
      </c>
      <c r="C111" s="93" t="s">
        <v>288</v>
      </c>
      <c r="D111" s="93"/>
      <c r="E111" s="114">
        <f>E112</f>
        <v>1438200</v>
      </c>
      <c r="F111" s="64">
        <f>F112</f>
        <v>120000</v>
      </c>
      <c r="G111" s="64">
        <f t="shared" si="11"/>
        <v>1318200</v>
      </c>
      <c r="H111" s="10"/>
    </row>
    <row r="112" spans="1:8" ht="23.25" customHeight="1">
      <c r="A112" s="112" t="s">
        <v>284</v>
      </c>
      <c r="B112" s="113">
        <v>200</v>
      </c>
      <c r="C112" s="93" t="s">
        <v>289</v>
      </c>
      <c r="D112" s="93"/>
      <c r="E112" s="114">
        <f>E113+E117+E124</f>
        <v>1438200</v>
      </c>
      <c r="F112" s="64">
        <f>F113</f>
        <v>120000</v>
      </c>
      <c r="G112" s="64">
        <f t="shared" si="11"/>
        <v>1318200</v>
      </c>
      <c r="H112" s="10"/>
    </row>
    <row r="113" spans="1:8" ht="23.25" customHeight="1">
      <c r="A113" s="126" t="s">
        <v>299</v>
      </c>
      <c r="B113" s="113">
        <v>200</v>
      </c>
      <c r="C113" s="93" t="s">
        <v>300</v>
      </c>
      <c r="D113" s="93"/>
      <c r="E113" s="114">
        <f>E114</f>
        <v>270000</v>
      </c>
      <c r="F113" s="64">
        <f>F114</f>
        <v>120000</v>
      </c>
      <c r="G113" s="64">
        <f t="shared" si="11"/>
        <v>150000</v>
      </c>
      <c r="H113" s="10"/>
    </row>
    <row r="114" spans="1:8" ht="32.25" customHeight="1">
      <c r="A114" s="126" t="s">
        <v>286</v>
      </c>
      <c r="B114" s="113">
        <v>200</v>
      </c>
      <c r="C114" s="93" t="s">
        <v>301</v>
      </c>
      <c r="D114" s="93"/>
      <c r="E114" s="114">
        <f>E115</f>
        <v>270000</v>
      </c>
      <c r="F114" s="64">
        <f>F115</f>
        <v>120000</v>
      </c>
      <c r="G114" s="64">
        <f t="shared" si="11"/>
        <v>150000</v>
      </c>
      <c r="H114" s="10"/>
    </row>
    <row r="115" spans="1:8" ht="39.75" customHeight="1">
      <c r="A115" s="126" t="s">
        <v>341</v>
      </c>
      <c r="B115" s="113">
        <v>200</v>
      </c>
      <c r="C115" s="93" t="s">
        <v>302</v>
      </c>
      <c r="D115" s="93"/>
      <c r="E115" s="114">
        <f>E116</f>
        <v>270000</v>
      </c>
      <c r="F115" s="64">
        <f>F116</f>
        <v>120000</v>
      </c>
      <c r="G115" s="64">
        <f t="shared" si="11"/>
        <v>150000</v>
      </c>
      <c r="H115" s="10"/>
    </row>
    <row r="116" spans="1:8" ht="39.75" customHeight="1">
      <c r="A116" s="117" t="s">
        <v>198</v>
      </c>
      <c r="B116" s="113">
        <v>200</v>
      </c>
      <c r="C116" s="93" t="s">
        <v>303</v>
      </c>
      <c r="D116" s="93" t="s">
        <v>325</v>
      </c>
      <c r="E116" s="114">
        <v>270000</v>
      </c>
      <c r="F116" s="64">
        <v>120000</v>
      </c>
      <c r="G116" s="64">
        <f aca="true" t="shared" si="12" ref="G116:G128">E116-F116</f>
        <v>150000</v>
      </c>
      <c r="H116" s="10"/>
    </row>
    <row r="117" spans="1:8" ht="39.75" customHeight="1">
      <c r="A117" s="164" t="s">
        <v>285</v>
      </c>
      <c r="B117" s="153">
        <v>200</v>
      </c>
      <c r="C117" s="154" t="s">
        <v>332</v>
      </c>
      <c r="D117" s="154"/>
      <c r="E117" s="150">
        <f>E118</f>
        <v>800000</v>
      </c>
      <c r="F117" s="151">
        <f>F118</f>
        <v>363185.1</v>
      </c>
      <c r="G117" s="151">
        <f t="shared" si="12"/>
        <v>436814.9</v>
      </c>
      <c r="H117" s="10"/>
    </row>
    <row r="118" spans="1:8" ht="39.75" customHeight="1">
      <c r="A118" s="126" t="s">
        <v>286</v>
      </c>
      <c r="B118" s="113">
        <v>200</v>
      </c>
      <c r="C118" s="93" t="s">
        <v>333</v>
      </c>
      <c r="D118" s="93"/>
      <c r="E118" s="114">
        <f>E119</f>
        <v>800000</v>
      </c>
      <c r="F118" s="64">
        <f>F119</f>
        <v>363185.1</v>
      </c>
      <c r="G118" s="64">
        <f t="shared" si="12"/>
        <v>436814.9</v>
      </c>
      <c r="H118" s="10"/>
    </row>
    <row r="119" spans="1:8" ht="39.75" customHeight="1">
      <c r="A119" s="126" t="s">
        <v>341</v>
      </c>
      <c r="B119" s="113">
        <v>200</v>
      </c>
      <c r="C119" s="93" t="s">
        <v>334</v>
      </c>
      <c r="D119" s="93"/>
      <c r="E119" s="114">
        <f>E120+E123</f>
        <v>800000</v>
      </c>
      <c r="F119" s="64">
        <f>F120</f>
        <v>363185.1</v>
      </c>
      <c r="G119" s="64">
        <f t="shared" si="12"/>
        <v>436814.9</v>
      </c>
      <c r="H119" s="10"/>
    </row>
    <row r="120" spans="1:8" ht="39.75" customHeight="1">
      <c r="A120" s="152" t="s">
        <v>357</v>
      </c>
      <c r="B120" s="153">
        <v>200</v>
      </c>
      <c r="C120" s="154" t="s">
        <v>368</v>
      </c>
      <c r="D120" s="154"/>
      <c r="E120" s="114">
        <f>E121</f>
        <v>700000</v>
      </c>
      <c r="F120" s="64">
        <f>F121</f>
        <v>363185.1</v>
      </c>
      <c r="G120" s="64">
        <f>E120-F120</f>
        <v>336814.9</v>
      </c>
      <c r="H120" s="10"/>
    </row>
    <row r="121" spans="1:8" ht="39.75" customHeight="1">
      <c r="A121" s="109" t="s">
        <v>187</v>
      </c>
      <c r="B121" s="113">
        <v>200</v>
      </c>
      <c r="C121" s="93" t="s">
        <v>368</v>
      </c>
      <c r="D121" s="93" t="s">
        <v>203</v>
      </c>
      <c r="E121" s="114">
        <v>700000</v>
      </c>
      <c r="F121" s="64">
        <f>F122</f>
        <v>363185.1</v>
      </c>
      <c r="G121" s="64">
        <f>E121-F121</f>
        <v>336814.9</v>
      </c>
      <c r="H121" s="10"/>
    </row>
    <row r="122" spans="1:8" ht="39.75" customHeight="1">
      <c r="A122" s="124" t="s">
        <v>204</v>
      </c>
      <c r="B122" s="113">
        <v>200</v>
      </c>
      <c r="C122" s="93" t="s">
        <v>368</v>
      </c>
      <c r="D122" s="93" t="s">
        <v>201</v>
      </c>
      <c r="E122" s="114">
        <v>700000</v>
      </c>
      <c r="F122" s="64">
        <v>363185.1</v>
      </c>
      <c r="G122" s="64">
        <f>E122-F122</f>
        <v>336814.9</v>
      </c>
      <c r="H122" s="10"/>
    </row>
    <row r="123" spans="1:8" ht="46.5" customHeight="1">
      <c r="A123" s="115" t="s">
        <v>377</v>
      </c>
      <c r="B123" s="113">
        <v>200</v>
      </c>
      <c r="C123" s="93" t="s">
        <v>376</v>
      </c>
      <c r="D123" s="93" t="s">
        <v>346</v>
      </c>
      <c r="E123" s="114">
        <v>100000</v>
      </c>
      <c r="F123" s="64">
        <v>0</v>
      </c>
      <c r="G123" s="64">
        <f t="shared" si="12"/>
        <v>100000</v>
      </c>
      <c r="H123" s="10"/>
    </row>
    <row r="124" spans="1:8" ht="39.75" customHeight="1">
      <c r="A124" s="155" t="s">
        <v>206</v>
      </c>
      <c r="B124" s="153">
        <v>200</v>
      </c>
      <c r="C124" s="154" t="s">
        <v>266</v>
      </c>
      <c r="D124" s="154"/>
      <c r="E124" s="150">
        <f>E125</f>
        <v>368200</v>
      </c>
      <c r="F124" s="150">
        <f>F125</f>
        <v>166056.9</v>
      </c>
      <c r="G124" s="151">
        <f t="shared" si="12"/>
        <v>202143.1</v>
      </c>
      <c r="H124" s="10"/>
    </row>
    <row r="125" spans="1:8" ht="39.75" customHeight="1">
      <c r="A125" s="117" t="s">
        <v>207</v>
      </c>
      <c r="B125" s="113">
        <v>200</v>
      </c>
      <c r="C125" s="93" t="s">
        <v>267</v>
      </c>
      <c r="D125" s="116"/>
      <c r="E125" s="114">
        <f>E126</f>
        <v>368200</v>
      </c>
      <c r="F125" s="114">
        <f>F126</f>
        <v>166056.9</v>
      </c>
      <c r="G125" s="64">
        <f t="shared" si="12"/>
        <v>202143.1</v>
      </c>
      <c r="H125" s="10"/>
    </row>
    <row r="126" spans="1:8" ht="49.5" customHeight="1">
      <c r="A126" s="117" t="s">
        <v>342</v>
      </c>
      <c r="B126" s="113">
        <v>200</v>
      </c>
      <c r="C126" s="93" t="s">
        <v>268</v>
      </c>
      <c r="D126" s="93"/>
      <c r="E126" s="114">
        <f>E127+E128</f>
        <v>368200</v>
      </c>
      <c r="F126" s="114">
        <f>F127+F128</f>
        <v>166056.9</v>
      </c>
      <c r="G126" s="64">
        <f t="shared" si="12"/>
        <v>202143.1</v>
      </c>
      <c r="H126" s="10"/>
    </row>
    <row r="127" spans="1:8" ht="51.75" customHeight="1">
      <c r="A127" s="180" t="s">
        <v>347</v>
      </c>
      <c r="B127" s="181">
        <v>200</v>
      </c>
      <c r="C127" s="182" t="s">
        <v>348</v>
      </c>
      <c r="D127" s="183" t="s">
        <v>281</v>
      </c>
      <c r="E127" s="184">
        <v>270000</v>
      </c>
      <c r="F127" s="185">
        <v>126056.9</v>
      </c>
      <c r="G127" s="186">
        <f t="shared" si="12"/>
        <v>143943.1</v>
      </c>
      <c r="H127" s="10"/>
    </row>
    <row r="128" spans="1:8" ht="50.25" customHeight="1">
      <c r="A128" s="115" t="s">
        <v>353</v>
      </c>
      <c r="B128" s="113">
        <v>200</v>
      </c>
      <c r="C128" s="93" t="s">
        <v>268</v>
      </c>
      <c r="D128" s="93" t="s">
        <v>346</v>
      </c>
      <c r="E128" s="114">
        <v>98200</v>
      </c>
      <c r="F128" s="64">
        <v>40000</v>
      </c>
      <c r="G128" s="64">
        <f t="shared" si="12"/>
        <v>58200</v>
      </c>
      <c r="H128" s="10"/>
    </row>
    <row r="129" spans="1:8" ht="20.25" customHeight="1">
      <c r="A129" s="155" t="s">
        <v>188</v>
      </c>
      <c r="B129" s="153">
        <v>200</v>
      </c>
      <c r="C129" s="154" t="s">
        <v>269</v>
      </c>
      <c r="D129" s="154"/>
      <c r="E129" s="150">
        <f>E133</f>
        <v>700000</v>
      </c>
      <c r="F129" s="151">
        <f>F130</f>
        <v>405522.81</v>
      </c>
      <c r="G129" s="151">
        <f>E129-F129</f>
        <v>294477.19</v>
      </c>
      <c r="H129" s="10"/>
    </row>
    <row r="130" spans="1:8" ht="20.25" customHeight="1">
      <c r="A130" s="117" t="s">
        <v>231</v>
      </c>
      <c r="B130" s="113">
        <v>200</v>
      </c>
      <c r="C130" s="93" t="s">
        <v>270</v>
      </c>
      <c r="D130" s="93"/>
      <c r="E130" s="114">
        <f aca="true" t="shared" si="13" ref="E130:G132">E129</f>
        <v>700000</v>
      </c>
      <c r="F130" s="114">
        <f>F131</f>
        <v>405522.81</v>
      </c>
      <c r="G130" s="114">
        <f t="shared" si="13"/>
        <v>294477.19</v>
      </c>
      <c r="H130" s="10"/>
    </row>
    <row r="131" spans="1:8" ht="30.75" customHeight="1">
      <c r="A131" s="117" t="s">
        <v>205</v>
      </c>
      <c r="B131" s="113">
        <v>200</v>
      </c>
      <c r="C131" s="93" t="s">
        <v>271</v>
      </c>
      <c r="D131" s="93"/>
      <c r="E131" s="114">
        <f aca="true" t="shared" si="14" ref="E131:F134">E132</f>
        <v>700000</v>
      </c>
      <c r="F131" s="114">
        <f>F132</f>
        <v>405522.81</v>
      </c>
      <c r="G131" s="114">
        <f t="shared" si="13"/>
        <v>294477.19</v>
      </c>
      <c r="H131" s="10"/>
    </row>
    <row r="132" spans="1:8" ht="44.25" customHeight="1">
      <c r="A132" s="117" t="s">
        <v>232</v>
      </c>
      <c r="B132" s="113">
        <v>200</v>
      </c>
      <c r="C132" s="93" t="s">
        <v>272</v>
      </c>
      <c r="D132" s="93"/>
      <c r="E132" s="114">
        <f t="shared" si="14"/>
        <v>700000</v>
      </c>
      <c r="F132" s="114">
        <f t="shared" si="14"/>
        <v>405522.81</v>
      </c>
      <c r="G132" s="114">
        <f t="shared" si="13"/>
        <v>294477.19</v>
      </c>
      <c r="H132" s="10"/>
    </row>
    <row r="133" spans="1:8" ht="20.25" customHeight="1">
      <c r="A133" s="117" t="s">
        <v>235</v>
      </c>
      <c r="B133" s="113">
        <v>200</v>
      </c>
      <c r="C133" s="93" t="s">
        <v>273</v>
      </c>
      <c r="D133" s="93"/>
      <c r="E133" s="114">
        <f t="shared" si="14"/>
        <v>700000</v>
      </c>
      <c r="F133" s="64">
        <f t="shared" si="14"/>
        <v>405522.81</v>
      </c>
      <c r="G133" s="64">
        <f>E133-F133</f>
        <v>294477.19</v>
      </c>
      <c r="H133" s="10"/>
    </row>
    <row r="134" spans="1:8" ht="28.5" customHeight="1">
      <c r="A134" s="117" t="s">
        <v>233</v>
      </c>
      <c r="B134" s="113">
        <v>200</v>
      </c>
      <c r="C134" s="93" t="s">
        <v>274</v>
      </c>
      <c r="D134" s="93"/>
      <c r="E134" s="114">
        <f t="shared" si="14"/>
        <v>700000</v>
      </c>
      <c r="F134" s="64">
        <f t="shared" si="14"/>
        <v>405522.81</v>
      </c>
      <c r="G134" s="64">
        <f>E134-F134</f>
        <v>294477.19</v>
      </c>
      <c r="H134" s="10"/>
    </row>
    <row r="135" spans="1:8" ht="30" customHeight="1">
      <c r="A135" s="117" t="s">
        <v>234</v>
      </c>
      <c r="B135" s="113">
        <v>200</v>
      </c>
      <c r="C135" s="93" t="s">
        <v>275</v>
      </c>
      <c r="D135" s="93"/>
      <c r="E135" s="114">
        <f>E136</f>
        <v>700000</v>
      </c>
      <c r="F135" s="64">
        <f>F136</f>
        <v>405522.81</v>
      </c>
      <c r="G135" s="64">
        <f>E135-F135</f>
        <v>294477.19</v>
      </c>
      <c r="H135" s="10"/>
    </row>
    <row r="136" spans="1:8" ht="16.5" customHeight="1">
      <c r="A136" s="92" t="s">
        <v>237</v>
      </c>
      <c r="B136" s="130">
        <v>200</v>
      </c>
      <c r="C136" s="93" t="s">
        <v>276</v>
      </c>
      <c r="D136" s="116"/>
      <c r="E136" s="114">
        <f>E137</f>
        <v>700000</v>
      </c>
      <c r="F136" s="114">
        <f>F137</f>
        <v>405522.81</v>
      </c>
      <c r="G136" s="64">
        <f>E136-F136</f>
        <v>294477.19</v>
      </c>
      <c r="H136" s="10"/>
    </row>
    <row r="137" spans="1:8" ht="16.5" customHeight="1">
      <c r="A137" s="117" t="s">
        <v>235</v>
      </c>
      <c r="B137" s="130">
        <v>200</v>
      </c>
      <c r="C137" s="93" t="s">
        <v>276</v>
      </c>
      <c r="D137" s="128" t="s">
        <v>335</v>
      </c>
      <c r="E137" s="114">
        <v>700000</v>
      </c>
      <c r="F137" s="64">
        <v>405522.81</v>
      </c>
      <c r="G137" s="64">
        <f>E137-F137</f>
        <v>294477.19</v>
      </c>
      <c r="H137" s="10"/>
    </row>
    <row r="138" spans="1:8" ht="25.5" customHeight="1">
      <c r="A138" s="190" t="s">
        <v>372</v>
      </c>
      <c r="B138" s="191">
        <v>200</v>
      </c>
      <c r="C138" s="154" t="s">
        <v>373</v>
      </c>
      <c r="D138" s="192"/>
      <c r="E138" s="150">
        <f aca="true" t="shared" si="15" ref="E138:F140">E139</f>
        <v>30000</v>
      </c>
      <c r="F138" s="150">
        <f t="shared" si="15"/>
        <v>13300</v>
      </c>
      <c r="G138" s="151"/>
      <c r="H138" s="10"/>
    </row>
    <row r="139" spans="1:8" ht="28.5" customHeight="1">
      <c r="A139" s="92" t="s">
        <v>374</v>
      </c>
      <c r="B139" s="130">
        <v>200</v>
      </c>
      <c r="C139" s="93" t="s">
        <v>373</v>
      </c>
      <c r="D139" s="116"/>
      <c r="E139" s="114">
        <f t="shared" si="15"/>
        <v>30000</v>
      </c>
      <c r="F139" s="114">
        <f t="shared" si="15"/>
        <v>13300</v>
      </c>
      <c r="G139" s="64"/>
      <c r="H139" s="10"/>
    </row>
    <row r="140" spans="1:8" ht="36" customHeight="1">
      <c r="A140" s="126" t="s">
        <v>286</v>
      </c>
      <c r="B140" s="130"/>
      <c r="C140" s="93" t="s">
        <v>373</v>
      </c>
      <c r="D140" s="116"/>
      <c r="E140" s="114">
        <f t="shared" si="15"/>
        <v>30000</v>
      </c>
      <c r="F140" s="114">
        <f t="shared" si="15"/>
        <v>13300</v>
      </c>
      <c r="G140" s="64"/>
      <c r="H140" s="10"/>
    </row>
    <row r="141" spans="1:8" ht="33.75" customHeight="1">
      <c r="A141" s="117" t="s">
        <v>375</v>
      </c>
      <c r="B141" s="130"/>
      <c r="C141" s="93" t="s">
        <v>396</v>
      </c>
      <c r="D141" s="128" t="s">
        <v>324</v>
      </c>
      <c r="E141" s="114">
        <v>30000</v>
      </c>
      <c r="F141" s="64">
        <v>13300</v>
      </c>
      <c r="G141" s="64"/>
      <c r="H141" s="10"/>
    </row>
    <row r="142" spans="1:8" s="23" customFormat="1" ht="31.5">
      <c r="A142" s="131" t="s">
        <v>48</v>
      </c>
      <c r="B142" s="113">
        <v>450</v>
      </c>
      <c r="C142" s="118" t="s">
        <v>12</v>
      </c>
      <c r="D142" s="118"/>
      <c r="E142" s="64">
        <f>E5-'117_1'!D15</f>
        <v>250000</v>
      </c>
      <c r="F142" s="84">
        <f>'117_1'!E15-'117_2'!F5</f>
        <v>14833.729999999981</v>
      </c>
      <c r="G142" s="132" t="s">
        <v>12</v>
      </c>
      <c r="H142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40" zoomScalePageLayoutView="0" workbookViewId="0" topLeftCell="A1">
      <selection activeCell="C14" sqref="C14:E14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205" t="s">
        <v>53</v>
      </c>
      <c r="F1" s="205"/>
    </row>
    <row r="2" spans="1:6" ht="20.25" customHeight="1">
      <c r="A2" s="219" t="s">
        <v>77</v>
      </c>
      <c r="B2" s="219"/>
      <c r="C2" s="219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22" t="s">
        <v>5</v>
      </c>
      <c r="B4" s="222" t="s">
        <v>6</v>
      </c>
      <c r="C4" s="222" t="s">
        <v>33</v>
      </c>
      <c r="D4" s="222" t="s">
        <v>30</v>
      </c>
      <c r="E4" s="220" t="s">
        <v>9</v>
      </c>
      <c r="F4" s="221" t="s">
        <v>40</v>
      </c>
    </row>
    <row r="5" spans="1:6" s="3" customFormat="1" ht="54" customHeight="1">
      <c r="A5" s="222"/>
      <c r="B5" s="222"/>
      <c r="C5" s="222"/>
      <c r="D5" s="222"/>
      <c r="E5" s="220"/>
      <c r="F5" s="221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98" t="s">
        <v>226</v>
      </c>
      <c r="D9" s="84">
        <f>D11-D12</f>
        <v>-250000</v>
      </c>
      <c r="E9" s="97">
        <f>E11-E12</f>
        <v>14833.729999999981</v>
      </c>
      <c r="F9" s="84" t="s">
        <v>50</v>
      </c>
    </row>
    <row r="10" spans="1:6" ht="38.25" customHeight="1">
      <c r="A10" s="83" t="s">
        <v>125</v>
      </c>
      <c r="B10" s="85">
        <v>700</v>
      </c>
      <c r="C10" s="98" t="s">
        <v>35</v>
      </c>
      <c r="D10" s="84" t="s">
        <v>50</v>
      </c>
      <c r="E10" s="97"/>
      <c r="F10" s="84" t="s">
        <v>50</v>
      </c>
    </row>
    <row r="11" spans="1:6" ht="15.75">
      <c r="A11" s="166" t="s">
        <v>43</v>
      </c>
      <c r="B11" s="167">
        <v>710</v>
      </c>
      <c r="C11" s="98" t="s">
        <v>227</v>
      </c>
      <c r="D11" s="97">
        <f>'117_1'!D15</f>
        <v>4940000</v>
      </c>
      <c r="E11" s="168">
        <f>'117_1'!E15</f>
        <v>2728411.71</v>
      </c>
      <c r="F11" s="84" t="s">
        <v>12</v>
      </c>
    </row>
    <row r="12" spans="1:6" ht="15.75">
      <c r="A12" s="166" t="s">
        <v>44</v>
      </c>
      <c r="B12" s="167">
        <v>720</v>
      </c>
      <c r="C12" s="98" t="s">
        <v>228</v>
      </c>
      <c r="D12" s="97">
        <f>'117_2'!E5</f>
        <v>5190000</v>
      </c>
      <c r="E12" s="168">
        <f>'117_2'!F5</f>
        <v>2713577.98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19" t="s">
        <v>399</v>
      </c>
      <c r="D14" s="219"/>
      <c r="E14" s="219"/>
      <c r="F14" s="179">
        <f>'117_1'!D10+'117_1'!E15-'117_2'!F5</f>
        <v>460725.81999999983</v>
      </c>
    </row>
    <row r="15" spans="1:6" ht="24" customHeight="1">
      <c r="A15" s="140" t="s">
        <v>229</v>
      </c>
      <c r="B15" s="141"/>
      <c r="C15" s="141" t="s">
        <v>336</v>
      </c>
      <c r="D15" s="45"/>
      <c r="E15" s="45"/>
      <c r="F15" s="45"/>
    </row>
    <row r="16" spans="1:6" ht="33" customHeight="1">
      <c r="A16" s="141" t="s">
        <v>230</v>
      </c>
      <c r="B16" s="141"/>
      <c r="C16" s="142" t="s">
        <v>337</v>
      </c>
      <c r="D16" s="45"/>
      <c r="E16" s="45"/>
      <c r="F16" s="45"/>
    </row>
    <row r="17" spans="1:6" ht="15" customHeight="1">
      <c r="A17" s="141"/>
      <c r="B17" s="141"/>
      <c r="C17" s="141"/>
      <c r="D17" s="45"/>
      <c r="E17" s="45"/>
      <c r="F17" s="45"/>
    </row>
    <row r="18" spans="1:6" ht="34.5" customHeight="1">
      <c r="A18" s="45"/>
      <c r="B18" s="45"/>
      <c r="C18" s="45"/>
      <c r="D18" s="45"/>
      <c r="E18" s="45"/>
      <c r="F18" s="45"/>
    </row>
    <row r="19" spans="1:6" ht="12.75">
      <c r="A19" s="21"/>
      <c r="B19" s="2"/>
      <c r="C19" s="2"/>
      <c r="D19" s="2"/>
      <c r="E19" s="2"/>
      <c r="F19" s="2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31" t="s">
        <v>304</v>
      </c>
      <c r="B1" s="232"/>
      <c r="C1" s="232"/>
      <c r="D1" s="232"/>
      <c r="E1" s="232"/>
      <c r="F1" s="232"/>
      <c r="G1" s="232"/>
      <c r="H1" s="232"/>
      <c r="I1" s="232"/>
    </row>
    <row r="2" spans="1:9" ht="24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9.5" thickBot="1">
      <c r="A3" s="25"/>
    </row>
    <row r="4" spans="1:9" ht="12.75">
      <c r="A4" s="224" t="s">
        <v>210</v>
      </c>
      <c r="B4" s="224" t="s">
        <v>211</v>
      </c>
      <c r="C4" s="224" t="s">
        <v>212</v>
      </c>
      <c r="D4" s="233" t="s">
        <v>213</v>
      </c>
      <c r="E4" s="234"/>
      <c r="F4" s="224" t="s">
        <v>214</v>
      </c>
      <c r="G4" s="224" t="s">
        <v>215</v>
      </c>
      <c r="H4" s="224" t="s">
        <v>216</v>
      </c>
      <c r="I4" s="224" t="s">
        <v>217</v>
      </c>
    </row>
    <row r="5" spans="1:9" ht="12.75">
      <c r="A5" s="225"/>
      <c r="B5" s="225"/>
      <c r="C5" s="225"/>
      <c r="D5" s="235"/>
      <c r="E5" s="236"/>
      <c r="F5" s="225"/>
      <c r="G5" s="225"/>
      <c r="H5" s="225"/>
      <c r="I5" s="225"/>
    </row>
    <row r="6" spans="1:9" ht="24" customHeight="1" thickBot="1">
      <c r="A6" s="225"/>
      <c r="B6" s="225"/>
      <c r="C6" s="225"/>
      <c r="D6" s="237"/>
      <c r="E6" s="238"/>
      <c r="F6" s="225"/>
      <c r="G6" s="225"/>
      <c r="H6" s="225"/>
      <c r="I6" s="225"/>
    </row>
    <row r="7" spans="1:9" ht="12.75">
      <c r="A7" s="225"/>
      <c r="B7" s="225"/>
      <c r="C7" s="225"/>
      <c r="D7" s="224" t="s">
        <v>218</v>
      </c>
      <c r="E7" s="224" t="s">
        <v>219</v>
      </c>
      <c r="F7" s="225"/>
      <c r="G7" s="225"/>
      <c r="H7" s="225"/>
      <c r="I7" s="225"/>
    </row>
    <row r="8" spans="1:9" ht="12.75">
      <c r="A8" s="225"/>
      <c r="B8" s="225"/>
      <c r="C8" s="225"/>
      <c r="D8" s="225"/>
      <c r="E8" s="225"/>
      <c r="F8" s="225"/>
      <c r="G8" s="225"/>
      <c r="H8" s="225"/>
      <c r="I8" s="225"/>
    </row>
    <row r="9" spans="1:9" ht="26.25" customHeight="1" thickBot="1">
      <c r="A9" s="226"/>
      <c r="B9" s="226"/>
      <c r="C9" s="226"/>
      <c r="D9" s="226"/>
      <c r="E9" s="226"/>
      <c r="F9" s="226"/>
      <c r="G9" s="226"/>
      <c r="H9" s="226"/>
      <c r="I9" s="226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9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9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27" t="s">
        <v>305</v>
      </c>
      <c r="B17" s="228"/>
      <c r="C17" s="228"/>
      <c r="D17" s="228"/>
      <c r="E17" s="228"/>
      <c r="F17" s="228"/>
      <c r="G17" s="228"/>
      <c r="H17" s="228"/>
      <c r="I17" s="228"/>
    </row>
    <row r="18" spans="1:9" ht="12.75">
      <c r="A18" s="228"/>
      <c r="B18" s="228"/>
      <c r="C18" s="228"/>
      <c r="D18" s="228"/>
      <c r="E18" s="228"/>
      <c r="F18" s="228"/>
      <c r="G18" s="228"/>
      <c r="H18" s="228"/>
      <c r="I18" s="228"/>
    </row>
    <row r="19" spans="1:9" ht="24.75" customHeight="1">
      <c r="A19" s="42" t="s">
        <v>221</v>
      </c>
      <c r="B19" s="229" t="s">
        <v>222</v>
      </c>
      <c r="C19" s="229"/>
      <c r="D19" s="229"/>
      <c r="E19" s="229"/>
      <c r="F19" s="229"/>
      <c r="G19" s="229"/>
      <c r="H19" s="41" t="s">
        <v>223</v>
      </c>
      <c r="I19" s="41"/>
    </row>
    <row r="20" spans="1:9" ht="18.75">
      <c r="A20" s="230" t="s">
        <v>279</v>
      </c>
      <c r="B20" s="230"/>
      <c r="C20" s="230"/>
      <c r="D20" s="230"/>
      <c r="E20" s="230"/>
      <c r="F20" s="230"/>
      <c r="G20" s="230"/>
      <c r="H20" s="230"/>
      <c r="I20" s="230"/>
    </row>
    <row r="21" spans="1:9" ht="18.75">
      <c r="A21" s="43"/>
      <c r="B21" s="41"/>
      <c r="C21" s="223" t="s">
        <v>224</v>
      </c>
      <c r="D21" s="223"/>
      <c r="E21" s="223"/>
      <c r="F21" s="223"/>
      <c r="G21" s="223"/>
      <c r="H21" s="44"/>
      <c r="I21" s="41"/>
    </row>
  </sheetData>
  <sheetProtection/>
  <mergeCells count="15">
    <mergeCell ref="A1:I2"/>
    <mergeCell ref="A4:A9"/>
    <mergeCell ref="B4:B9"/>
    <mergeCell ref="C4:C9"/>
    <mergeCell ref="D4:E6"/>
    <mergeCell ref="F4:F9"/>
    <mergeCell ref="G4:G9"/>
    <mergeCell ref="H4:H9"/>
    <mergeCell ref="I4:I9"/>
    <mergeCell ref="C21:G21"/>
    <mergeCell ref="D7:D9"/>
    <mergeCell ref="A17:I18"/>
    <mergeCell ref="B19:G19"/>
    <mergeCell ref="A20:I20"/>
    <mergeCell ref="E7:E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Bella</cp:lastModifiedBy>
  <cp:lastPrinted>2023-08-01T12:19:08Z</cp:lastPrinted>
  <dcterms:created xsi:type="dcterms:W3CDTF">2011-02-10T10:53:11Z</dcterms:created>
  <dcterms:modified xsi:type="dcterms:W3CDTF">2023-08-01T12:53:56Z</dcterms:modified>
  <cp:category/>
  <cp:version/>
  <cp:contentType/>
  <cp:contentStatus/>
</cp:coreProperties>
</file>